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8_{23C864AC-77DE-4873-B9AD-A850B4850A60}" xr6:coauthVersionLast="47" xr6:coauthVersionMax="47" xr10:uidLastSave="{00000000-0000-0000-0000-000000000000}"/>
  <bookViews>
    <workbookView xWindow="-98" yWindow="-98" windowWidth="19396" windowHeight="11475" activeTab="2" xr2:uid="{00000000-000D-0000-FFFF-FFFF00000000}"/>
  </bookViews>
  <sheets>
    <sheet name="RawData" sheetId="1" r:id="rId1"/>
    <sheet name="Summary" sheetId="2" r:id="rId2"/>
    <sheet name="LinkedDat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5" i="2" l="1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D11" i="3" s="1"/>
  <c r="F33" i="2"/>
  <c r="E33" i="2"/>
  <c r="D33" i="2"/>
  <c r="C33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D12" i="3" s="1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E5" i="2"/>
  <c r="E4" i="2"/>
  <c r="E3" i="2"/>
  <c r="D10" i="3"/>
  <c r="D8" i="3"/>
  <c r="D3" i="3"/>
  <c r="D4" i="3" s="1"/>
  <c r="D5" i="3" s="1"/>
  <c r="D9" i="3" l="1"/>
  <c r="D13" i="3" s="1"/>
</calcChain>
</file>

<file path=xl/sharedStrings.xml><?xml version="1.0" encoding="utf-8"?>
<sst xmlns="http://schemas.openxmlformats.org/spreadsheetml/2006/main" count="43" uniqueCount="40">
  <si>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</si>
  <si>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</si>
  <si>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</si>
  <si>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</si>
  <si>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</si>
  <si>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</si>
  <si>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</si>
  <si>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</si>
  <si>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</si>
  <si>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</si>
  <si>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</si>
  <si>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to</t>
  </si>
  <si>
    <t>Most likely range from</t>
  </si>
  <si>
    <t>Max 10-year probability</t>
  </si>
  <si>
    <t>Probability of 1 to 2% in 2 years</t>
  </si>
  <si>
    <t>Probability of negative rates</t>
  </si>
  <si>
    <t>in 2 years</t>
  </si>
  <si>
    <t>Total probability</t>
  </si>
  <si>
    <t>Distribution of Future Values of the 3-Month Bill Rate (Probability of Being within Range, Percent)</t>
  </si>
  <si>
    <t>2-year Yield</t>
  </si>
  <si>
    <t>10-year Yield</t>
  </si>
  <si>
    <t>Spread 10 Minus 2</t>
  </si>
  <si>
    <t>Peak Forward Rate</t>
  </si>
  <si>
    <t>Short Forward Rate</t>
  </si>
  <si>
    <t>Long Forward Rate</t>
  </si>
  <si>
    <t>Emp FX Median Per 4</t>
  </si>
  <si>
    <t>Emp FX SD Per 4</t>
  </si>
  <si>
    <t>FX option strike</t>
  </si>
  <si>
    <t>HJM Simulation of New Zealand Treasury Bond Yield Curve</t>
  </si>
  <si>
    <t>50000</t>
  </si>
  <si>
    <t>6.11</t>
  </si>
  <si>
    <t>2.47</t>
  </si>
  <si>
    <t xml:space="preserve"> 0.6045</t>
  </si>
  <si>
    <t xml:space="preserve"> 0.0493</t>
  </si>
  <si>
    <t xml:space="preserve"> 0.5900</t>
  </si>
  <si>
    <t>6.21</t>
  </si>
  <si>
    <t xml:space="preserve"> 0.5946</t>
  </si>
  <si>
    <t xml:space="preserve"> 0.0491</t>
  </si>
  <si>
    <t xml:space="preserve"> 0.5800</t>
  </si>
  <si>
    <t>March 13,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</si>
</sst>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0" borderId="0" xfId="0" applyNumberFormat="1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  <xf numFmtId="0" fontId="1" fillId="0" borderId="0" xfId="0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AQ36"/>
  <sheetViews>
    <sheetView topLeftCell="A16" workbookViewId="0">
      <selection activeCell="E4" sqref="E4"/>
    </sheetView>
  </sheetViews>
  <sheetFormatPr defaultRowHeight="14.25" x14ac:dyDescent="0.45"/>
  <sheetData>
    <row r="3" spans="3:43" x14ac:dyDescent="0.45">
      <c r="E3" t="s">
        <v>28</v>
      </c>
    </row>
    <row r="4" spans="3:43" x14ac:dyDescent="0.45">
      <c r="E4" t="s">
        <v>39</v>
      </c>
    </row>
    <row r="5" spans="3:43" x14ac:dyDescent="0.45">
      <c r="E5" t="s">
        <v>29</v>
      </c>
    </row>
    <row r="9" spans="3:43" x14ac:dyDescent="0.45">
      <c r="D9">
        <v>0.5</v>
      </c>
      <c r="E9">
        <v>1</v>
      </c>
      <c r="F9">
        <v>1.5</v>
      </c>
      <c r="G9">
        <v>2</v>
      </c>
      <c r="H9">
        <v>2.5</v>
      </c>
      <c r="I9">
        <v>3</v>
      </c>
      <c r="J9">
        <v>3.5</v>
      </c>
      <c r="K9">
        <v>4</v>
      </c>
      <c r="L9">
        <v>4.5</v>
      </c>
      <c r="M9">
        <v>5</v>
      </c>
      <c r="N9">
        <v>5.5</v>
      </c>
      <c r="O9">
        <v>6</v>
      </c>
      <c r="P9">
        <v>6.5</v>
      </c>
      <c r="Q9">
        <v>7</v>
      </c>
      <c r="R9">
        <v>7.5</v>
      </c>
      <c r="S9">
        <v>8</v>
      </c>
      <c r="T9">
        <v>8.5</v>
      </c>
      <c r="U9">
        <v>9</v>
      </c>
      <c r="V9">
        <v>9.5</v>
      </c>
      <c r="W9">
        <v>10</v>
      </c>
      <c r="X9">
        <v>10.5</v>
      </c>
      <c r="Y9">
        <v>11</v>
      </c>
      <c r="Z9">
        <v>11.5</v>
      </c>
      <c r="AA9">
        <v>12</v>
      </c>
      <c r="AB9">
        <v>12.5</v>
      </c>
      <c r="AC9">
        <v>13</v>
      </c>
      <c r="AD9">
        <v>13.5</v>
      </c>
      <c r="AE9">
        <v>14</v>
      </c>
      <c r="AF9">
        <v>14.5</v>
      </c>
      <c r="AG9">
        <v>15</v>
      </c>
      <c r="AH9">
        <v>15.5</v>
      </c>
      <c r="AI9">
        <v>16</v>
      </c>
      <c r="AJ9">
        <v>16.5</v>
      </c>
      <c r="AK9">
        <v>17</v>
      </c>
      <c r="AL9">
        <v>17.5</v>
      </c>
      <c r="AM9">
        <v>18</v>
      </c>
      <c r="AN9">
        <v>18.5</v>
      </c>
      <c r="AO9">
        <v>19</v>
      </c>
      <c r="AP9">
        <v>19.5</v>
      </c>
      <c r="AQ9">
        <v>20</v>
      </c>
    </row>
    <row r="10" spans="3:43" x14ac:dyDescent="0.45">
      <c r="C10">
        <v>20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>
        <v>2E-3</v>
      </c>
      <c r="R10" s="1"/>
      <c r="S10" s="1"/>
      <c r="T10" s="1"/>
      <c r="U10" s="1"/>
      <c r="V10" s="1"/>
      <c r="W10" s="1"/>
    </row>
    <row r="11" spans="3:43" x14ac:dyDescent="0.45">
      <c r="C11">
        <v>19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>
        <v>2E-3</v>
      </c>
      <c r="U11" s="1">
        <v>2E-3</v>
      </c>
      <c r="V11" s="1"/>
      <c r="W11" s="1"/>
    </row>
    <row r="12" spans="3:43" x14ac:dyDescent="0.45">
      <c r="C12">
        <v>18</v>
      </c>
      <c r="D12" s="1"/>
      <c r="E12" s="1"/>
      <c r="F12" s="1"/>
      <c r="G12" s="1"/>
      <c r="H12" s="1"/>
      <c r="I12" s="1"/>
      <c r="J12" s="1"/>
      <c r="K12" s="1"/>
      <c r="L12" s="1"/>
      <c r="M12" s="1">
        <v>2E-3</v>
      </c>
      <c r="N12" s="1">
        <v>2E-3</v>
      </c>
      <c r="O12" s="1"/>
      <c r="P12" s="1"/>
      <c r="Q12" s="1">
        <v>2E-3</v>
      </c>
      <c r="R12" s="1">
        <v>2E-3</v>
      </c>
      <c r="S12" s="1"/>
      <c r="T12" s="1">
        <v>8.0000000000000002E-3</v>
      </c>
      <c r="U12" s="1">
        <v>4.0000000000000001E-3</v>
      </c>
      <c r="V12" s="1">
        <v>4.0000000000000001E-3</v>
      </c>
      <c r="W12" s="1"/>
    </row>
    <row r="13" spans="3:43" x14ac:dyDescent="0.45">
      <c r="C13">
        <v>17</v>
      </c>
      <c r="D13" s="1"/>
      <c r="E13" s="1"/>
      <c r="F13" s="1"/>
      <c r="G13" s="1"/>
      <c r="H13" s="1"/>
      <c r="I13" s="1">
        <v>6.000000000000001E-3</v>
      </c>
      <c r="J13" s="1">
        <v>4.0000000000000001E-3</v>
      </c>
      <c r="K13" s="1"/>
      <c r="L13" s="1">
        <v>2E-3</v>
      </c>
      <c r="M13" s="1"/>
      <c r="N13" s="1"/>
      <c r="O13" s="1">
        <v>6.000000000000001E-3</v>
      </c>
      <c r="P13" s="1"/>
      <c r="Q13" s="1"/>
      <c r="R13" s="1">
        <v>2E-3</v>
      </c>
      <c r="S13" s="1">
        <v>6.000000000000001E-3</v>
      </c>
      <c r="T13" s="1">
        <v>2E-3</v>
      </c>
      <c r="U13" s="1">
        <v>1.2000000000000002E-2</v>
      </c>
      <c r="V13" s="1">
        <v>8.0000000000000002E-3</v>
      </c>
      <c r="W13" s="1"/>
    </row>
    <row r="14" spans="3:43" x14ac:dyDescent="0.45">
      <c r="C14">
        <v>16</v>
      </c>
      <c r="D14" s="1"/>
      <c r="E14" s="1"/>
      <c r="F14" s="1"/>
      <c r="G14" s="1"/>
      <c r="H14" s="1">
        <v>4.0000000000000001E-3</v>
      </c>
      <c r="I14" s="1">
        <v>8.0000000000000002E-3</v>
      </c>
      <c r="J14" s="1">
        <v>8.0000000000000002E-3</v>
      </c>
      <c r="K14" s="1">
        <v>4.0000000000000001E-3</v>
      </c>
      <c r="L14" s="1">
        <v>6.000000000000001E-3</v>
      </c>
      <c r="M14" s="1">
        <v>6.000000000000001E-3</v>
      </c>
      <c r="N14" s="1">
        <v>4.0000000000000001E-3</v>
      </c>
      <c r="O14" s="1">
        <v>4.0000000000000001E-3</v>
      </c>
      <c r="P14" s="1">
        <v>6.000000000000001E-3</v>
      </c>
      <c r="Q14" s="1">
        <v>8.0000000000000002E-3</v>
      </c>
      <c r="R14" s="1">
        <v>1.2000000000000002E-2</v>
      </c>
      <c r="S14" s="1">
        <v>1.2000000000000002E-2</v>
      </c>
      <c r="T14" s="1">
        <v>2.4000000000000004E-2</v>
      </c>
      <c r="U14" s="1">
        <v>2.4000000000000004E-2</v>
      </c>
      <c r="V14" s="1">
        <v>1.6E-2</v>
      </c>
      <c r="W14" s="1"/>
    </row>
    <row r="15" spans="3:43" x14ac:dyDescent="0.45">
      <c r="C15">
        <v>15</v>
      </c>
      <c r="D15" s="1"/>
      <c r="E15" s="1"/>
      <c r="F15" s="1"/>
      <c r="G15" s="1"/>
      <c r="H15" s="1">
        <v>1.6E-2</v>
      </c>
      <c r="I15" s="1">
        <v>2.4000000000000004E-2</v>
      </c>
      <c r="J15" s="1">
        <v>2.4000000000000004E-2</v>
      </c>
      <c r="K15" s="1">
        <v>0.02</v>
      </c>
      <c r="L15" s="1">
        <v>2.2000000000000002E-2</v>
      </c>
      <c r="M15" s="1">
        <v>1.4000000000000002E-2</v>
      </c>
      <c r="N15" s="1">
        <v>0.01</v>
      </c>
      <c r="O15" s="1">
        <v>8.0000000000000002E-3</v>
      </c>
      <c r="P15" s="1">
        <v>0.01</v>
      </c>
      <c r="Q15" s="1">
        <v>1.4000000000000002E-2</v>
      </c>
      <c r="R15" s="1">
        <v>2.6000000000000002E-2</v>
      </c>
      <c r="S15" s="1">
        <v>4.2000000000000003E-2</v>
      </c>
      <c r="T15" s="1">
        <v>5.2000000000000005E-2</v>
      </c>
      <c r="U15" s="1">
        <v>0.05</v>
      </c>
      <c r="V15" s="1">
        <v>5.2000000000000005E-2</v>
      </c>
      <c r="W15" s="1"/>
    </row>
    <row r="16" spans="3:43" x14ac:dyDescent="0.45">
      <c r="C16">
        <v>14</v>
      </c>
      <c r="D16" s="1"/>
      <c r="E16" s="1"/>
      <c r="F16" s="1"/>
      <c r="G16" s="1">
        <v>2E-3</v>
      </c>
      <c r="H16" s="1">
        <v>4.2000000000000003E-2</v>
      </c>
      <c r="I16" s="1">
        <v>6.4000000000000001E-2</v>
      </c>
      <c r="J16" s="1">
        <v>6.6000000000000017E-2</v>
      </c>
      <c r="K16" s="1">
        <v>5.8000000000000003E-2</v>
      </c>
      <c r="L16" s="1">
        <v>4.2000000000000003E-2</v>
      </c>
      <c r="M16" s="1">
        <v>2.6000000000000002E-2</v>
      </c>
      <c r="N16" s="1">
        <v>2.6000000000000002E-2</v>
      </c>
      <c r="O16" s="1">
        <v>1.6E-2</v>
      </c>
      <c r="P16" s="1">
        <v>3.0000000000000002E-2</v>
      </c>
      <c r="Q16" s="1">
        <v>4.8000000000000008E-2</v>
      </c>
      <c r="R16" s="1">
        <v>6.0000000000000005E-2</v>
      </c>
      <c r="S16" s="1">
        <v>8.4000000000000005E-2</v>
      </c>
      <c r="T16" s="1">
        <v>0.10600000000000001</v>
      </c>
      <c r="U16" s="1">
        <v>0.11400000000000002</v>
      </c>
      <c r="V16" s="1">
        <v>0.14000000000000001</v>
      </c>
      <c r="W16" s="1"/>
    </row>
    <row r="17" spans="3:23" x14ac:dyDescent="0.45">
      <c r="C17">
        <v>13</v>
      </c>
      <c r="D17" s="1"/>
      <c r="E17" s="1"/>
      <c r="F17" s="1"/>
      <c r="G17" s="1">
        <v>1.4000000000000002E-2</v>
      </c>
      <c r="H17" s="1">
        <v>7.2000000000000008E-2</v>
      </c>
      <c r="I17" s="1">
        <v>0.16200000000000001</v>
      </c>
      <c r="J17" s="1">
        <v>0.13800000000000001</v>
      </c>
      <c r="K17" s="1">
        <v>0.126</v>
      </c>
      <c r="L17" s="1">
        <v>9.4000000000000014E-2</v>
      </c>
      <c r="M17" s="1">
        <v>6.4000000000000001E-2</v>
      </c>
      <c r="N17" s="1">
        <v>0.05</v>
      </c>
      <c r="O17" s="1">
        <v>0.05</v>
      </c>
      <c r="P17" s="1">
        <v>6.6000000000000017E-2</v>
      </c>
      <c r="Q17" s="1">
        <v>9.6000000000000016E-2</v>
      </c>
      <c r="R17" s="1">
        <v>0.11800000000000001</v>
      </c>
      <c r="S17" s="1">
        <v>0.17400000000000002</v>
      </c>
      <c r="T17" s="1">
        <v>0.20400000000000001</v>
      </c>
      <c r="U17" s="1">
        <v>0.22400000000000003</v>
      </c>
      <c r="V17" s="1">
        <v>0.23000000000000004</v>
      </c>
      <c r="W17" s="1"/>
    </row>
    <row r="18" spans="3:23" x14ac:dyDescent="0.45">
      <c r="C18">
        <v>12</v>
      </c>
      <c r="D18" s="1"/>
      <c r="E18" s="1"/>
      <c r="F18" s="1">
        <v>2E-3</v>
      </c>
      <c r="G18" s="1">
        <v>3.2000000000000001E-2</v>
      </c>
      <c r="H18" s="1">
        <v>0.14800000000000002</v>
      </c>
      <c r="I18" s="1">
        <v>0.30199999999999999</v>
      </c>
      <c r="J18" s="1">
        <v>0.35200000000000004</v>
      </c>
      <c r="K18" s="1">
        <v>0.30199999999999999</v>
      </c>
      <c r="L18" s="1">
        <v>0.19400000000000001</v>
      </c>
      <c r="M18" s="1">
        <v>0.12000000000000001</v>
      </c>
      <c r="N18" s="1">
        <v>0.11</v>
      </c>
      <c r="O18" s="1">
        <v>9.8000000000000018E-2</v>
      </c>
      <c r="P18" s="1">
        <v>0.10400000000000001</v>
      </c>
      <c r="Q18" s="1">
        <v>0.16400000000000001</v>
      </c>
      <c r="R18" s="1">
        <v>0.25</v>
      </c>
      <c r="S18" s="1">
        <v>0.31000000000000005</v>
      </c>
      <c r="T18" s="1">
        <v>0.37</v>
      </c>
      <c r="U18" s="1">
        <v>0.38800000000000001</v>
      </c>
      <c r="V18" s="1">
        <v>0.434</v>
      </c>
      <c r="W18" s="1"/>
    </row>
    <row r="19" spans="3:23" x14ac:dyDescent="0.45">
      <c r="C19">
        <v>11</v>
      </c>
      <c r="D19" s="1"/>
      <c r="E19" s="1"/>
      <c r="F19" s="1">
        <v>2E-3</v>
      </c>
      <c r="G19" s="1">
        <v>9.4000000000000014E-2</v>
      </c>
      <c r="H19" s="1">
        <v>0.36799999999999999</v>
      </c>
      <c r="I19" s="1">
        <v>0.65400000000000003</v>
      </c>
      <c r="J19" s="1">
        <v>0.68</v>
      </c>
      <c r="K19" s="1">
        <v>0.58600000000000008</v>
      </c>
      <c r="L19" s="1">
        <v>0.39</v>
      </c>
      <c r="M19" s="1">
        <v>0.28600000000000003</v>
      </c>
      <c r="N19" s="1">
        <v>0.21200000000000002</v>
      </c>
      <c r="O19" s="1">
        <v>0.17800000000000002</v>
      </c>
      <c r="P19" s="1">
        <v>0.23000000000000004</v>
      </c>
      <c r="Q19" s="1">
        <v>0.29400000000000004</v>
      </c>
      <c r="R19" s="1">
        <v>0.41800000000000004</v>
      </c>
      <c r="S19" s="1">
        <v>0.58200000000000007</v>
      </c>
      <c r="T19" s="1">
        <v>0.67</v>
      </c>
      <c r="U19" s="1">
        <v>0.77800000000000002</v>
      </c>
      <c r="V19" s="1">
        <v>0.7320000000000001</v>
      </c>
      <c r="W19" s="1"/>
    </row>
    <row r="20" spans="3:23" x14ac:dyDescent="0.45">
      <c r="C20">
        <v>10</v>
      </c>
      <c r="D20" s="1"/>
      <c r="E20" s="1"/>
      <c r="F20" s="1">
        <v>2.6000000000000002E-2</v>
      </c>
      <c r="G20" s="1">
        <v>0.24200000000000002</v>
      </c>
      <c r="H20" s="1">
        <v>0.80800000000000005</v>
      </c>
      <c r="I20" s="1">
        <v>1.2860000000000003</v>
      </c>
      <c r="J20" s="1">
        <v>1.3140000000000001</v>
      </c>
      <c r="K20" s="1">
        <v>0.99199999999999999</v>
      </c>
      <c r="L20" s="1">
        <v>0.64200000000000002</v>
      </c>
      <c r="M20" s="1">
        <v>0.47400000000000003</v>
      </c>
      <c r="N20" s="1">
        <v>0.33400000000000002</v>
      </c>
      <c r="O20" s="1">
        <v>0.31400000000000006</v>
      </c>
      <c r="P20" s="1">
        <v>0.35400000000000004</v>
      </c>
      <c r="Q20" s="1">
        <v>0.51600000000000001</v>
      </c>
      <c r="R20" s="1">
        <v>0.69800000000000006</v>
      </c>
      <c r="S20" s="1">
        <v>0.81200000000000006</v>
      </c>
      <c r="T20" s="1">
        <v>1.008</v>
      </c>
      <c r="U20" s="1">
        <v>1.0960000000000001</v>
      </c>
      <c r="V20" s="1">
        <v>1.044</v>
      </c>
      <c r="W20" s="1"/>
    </row>
    <row r="21" spans="3:23" x14ac:dyDescent="0.45">
      <c r="C21">
        <v>9</v>
      </c>
      <c r="D21" s="1"/>
      <c r="E21" s="1">
        <v>2E-3</v>
      </c>
      <c r="F21" s="1">
        <v>8.8000000000000009E-2</v>
      </c>
      <c r="G21" s="1">
        <v>0.57200000000000006</v>
      </c>
      <c r="H21" s="1">
        <v>1.6060000000000001</v>
      </c>
      <c r="I21" s="1">
        <v>2.1779999999999999</v>
      </c>
      <c r="J21" s="1">
        <v>2.1740000000000004</v>
      </c>
      <c r="K21" s="1">
        <v>1.7660000000000002</v>
      </c>
      <c r="L21" s="1">
        <v>1.2600000000000002</v>
      </c>
      <c r="M21" s="1">
        <v>0.71400000000000008</v>
      </c>
      <c r="N21" s="1">
        <v>0.53400000000000003</v>
      </c>
      <c r="O21" s="1">
        <v>0.504</v>
      </c>
      <c r="P21" s="1">
        <v>0.57000000000000006</v>
      </c>
      <c r="Q21" s="1">
        <v>0.7320000000000001</v>
      </c>
      <c r="R21" s="1">
        <v>1.0180000000000002</v>
      </c>
      <c r="S21" s="1">
        <v>1.2140000000000002</v>
      </c>
      <c r="T21" s="1">
        <v>1.4260000000000002</v>
      </c>
      <c r="U21" s="1">
        <v>1.6179999999999999</v>
      </c>
      <c r="V21" s="1">
        <v>1.6280000000000003</v>
      </c>
      <c r="W21" s="1"/>
    </row>
    <row r="22" spans="3:23" x14ac:dyDescent="0.45">
      <c r="C22">
        <v>8</v>
      </c>
      <c r="D22" s="1"/>
      <c r="E22" s="1">
        <v>1.6E-2</v>
      </c>
      <c r="F22" s="1">
        <v>0.32800000000000001</v>
      </c>
      <c r="G22" s="1">
        <v>1.4500000000000002</v>
      </c>
      <c r="H22" s="1">
        <v>2.8580000000000001</v>
      </c>
      <c r="I22" s="1">
        <v>3.778</v>
      </c>
      <c r="J22" s="1">
        <v>3.6160000000000005</v>
      </c>
      <c r="K22" s="1">
        <v>2.8180000000000005</v>
      </c>
      <c r="L22" s="1">
        <v>1.8640000000000001</v>
      </c>
      <c r="M22" s="1">
        <v>1.1619999999999999</v>
      </c>
      <c r="N22" s="1">
        <v>0.93800000000000017</v>
      </c>
      <c r="O22" s="1">
        <v>0.84600000000000009</v>
      </c>
      <c r="P22" s="1">
        <v>0.90800000000000014</v>
      </c>
      <c r="Q22" s="1">
        <v>1.1480000000000001</v>
      </c>
      <c r="R22" s="1">
        <v>1.3920000000000001</v>
      </c>
      <c r="S22" s="1">
        <v>1.7900000000000003</v>
      </c>
      <c r="T22" s="1">
        <v>2.1160000000000001</v>
      </c>
      <c r="U22" s="1">
        <v>2.1779999999999999</v>
      </c>
      <c r="V22" s="1">
        <v>2.2240000000000002</v>
      </c>
      <c r="W22" s="1"/>
    </row>
    <row r="23" spans="3:23" x14ac:dyDescent="0.45">
      <c r="C23">
        <v>7</v>
      </c>
      <c r="D23" s="1"/>
      <c r="E23" s="1">
        <v>0.10600000000000001</v>
      </c>
      <c r="F23" s="1">
        <v>1.0220000000000002</v>
      </c>
      <c r="G23" s="1">
        <v>3.0780000000000003</v>
      </c>
      <c r="H23" s="1">
        <v>5.032</v>
      </c>
      <c r="I23" s="1">
        <v>5.9920000000000009</v>
      </c>
      <c r="J23" s="1">
        <v>5.5140000000000002</v>
      </c>
      <c r="K23" s="1">
        <v>4.4240000000000004</v>
      </c>
      <c r="L23" s="1">
        <v>2.8620000000000001</v>
      </c>
      <c r="M23" s="1">
        <v>1.9000000000000004</v>
      </c>
      <c r="N23" s="1">
        <v>1.37</v>
      </c>
      <c r="O23" s="1">
        <v>1.268</v>
      </c>
      <c r="P23" s="1">
        <v>1.3640000000000001</v>
      </c>
      <c r="Q23" s="1">
        <v>1.6880000000000002</v>
      </c>
      <c r="R23" s="1">
        <v>1.9700000000000002</v>
      </c>
      <c r="S23" s="1">
        <v>2.6420000000000003</v>
      </c>
      <c r="T23" s="1">
        <v>3.0140000000000002</v>
      </c>
      <c r="U23" s="1">
        <v>3.0720000000000005</v>
      </c>
      <c r="V23" s="1">
        <v>3.1060000000000003</v>
      </c>
      <c r="W23" s="1"/>
    </row>
    <row r="24" spans="3:23" x14ac:dyDescent="0.45">
      <c r="C24">
        <v>6</v>
      </c>
      <c r="D24" s="1"/>
      <c r="E24" s="1">
        <v>0.59200000000000008</v>
      </c>
      <c r="F24" s="1">
        <v>2.944</v>
      </c>
      <c r="G24" s="1">
        <v>6.3580000000000014</v>
      </c>
      <c r="H24" s="1">
        <v>8.4980000000000011</v>
      </c>
      <c r="I24" s="1">
        <v>8.8560000000000016</v>
      </c>
      <c r="J24" s="1">
        <v>8.1219999999999999</v>
      </c>
      <c r="K24" s="1">
        <v>6.0500000000000007</v>
      </c>
      <c r="L24" s="1">
        <v>4.3140000000000001</v>
      </c>
      <c r="M24" s="1">
        <v>2.8660000000000001</v>
      </c>
      <c r="N24" s="1">
        <v>2.0200000000000005</v>
      </c>
      <c r="O24" s="1">
        <v>1.8500000000000003</v>
      </c>
      <c r="P24" s="1">
        <v>2.0740000000000003</v>
      </c>
      <c r="Q24" s="1">
        <v>2.39</v>
      </c>
      <c r="R24" s="1">
        <v>3.1320000000000001</v>
      </c>
      <c r="S24" s="1">
        <v>3.508</v>
      </c>
      <c r="T24" s="1">
        <v>4.1060000000000008</v>
      </c>
      <c r="U24" s="1">
        <v>4.0940000000000003</v>
      </c>
      <c r="V24" s="1">
        <v>4.1840000000000002</v>
      </c>
      <c r="W24" s="1"/>
    </row>
    <row r="25" spans="3:23" x14ac:dyDescent="0.45">
      <c r="C25">
        <v>5</v>
      </c>
      <c r="D25">
        <v>7.8000000000000014E-2</v>
      </c>
      <c r="E25">
        <v>3.2780000000000005</v>
      </c>
      <c r="F25">
        <v>8.0039999999999996</v>
      </c>
      <c r="G25">
        <v>11.306000000000001</v>
      </c>
      <c r="H25">
        <v>12.798000000000002</v>
      </c>
      <c r="I25">
        <v>12.292000000000002</v>
      </c>
      <c r="J25">
        <v>10.850000000000001</v>
      </c>
      <c r="K25">
        <v>8.6460000000000008</v>
      </c>
      <c r="L25">
        <v>6.2880000000000003</v>
      </c>
      <c r="M25">
        <v>4.4280000000000008</v>
      </c>
      <c r="N25">
        <v>3.3960000000000004</v>
      </c>
      <c r="O25">
        <v>3.1080000000000005</v>
      </c>
      <c r="P25">
        <v>3.2460000000000004</v>
      </c>
      <c r="Q25">
        <v>3.6259999999999999</v>
      </c>
      <c r="R25">
        <v>4.45</v>
      </c>
      <c r="S25">
        <v>5.0500000000000007</v>
      </c>
      <c r="T25">
        <v>5.3380000000000001</v>
      </c>
      <c r="U25">
        <v>5.7200000000000006</v>
      </c>
      <c r="V25">
        <v>5.588000000000001</v>
      </c>
    </row>
    <row r="26" spans="3:23" x14ac:dyDescent="0.45">
      <c r="C26">
        <v>4</v>
      </c>
      <c r="D26">
        <v>3.0400000000000005</v>
      </c>
      <c r="E26">
        <v>12.086</v>
      </c>
      <c r="F26">
        <v>16.742000000000001</v>
      </c>
      <c r="G26">
        <v>17.542000000000002</v>
      </c>
      <c r="H26">
        <v>16.932000000000002</v>
      </c>
      <c r="I26">
        <v>15.518000000000001</v>
      </c>
      <c r="J26">
        <v>14.086000000000002</v>
      </c>
      <c r="K26">
        <v>11.820000000000002</v>
      </c>
      <c r="L26">
        <v>9.1000000000000014</v>
      </c>
      <c r="M26">
        <v>6.5920000000000005</v>
      </c>
      <c r="N26">
        <v>5.26</v>
      </c>
      <c r="O26">
        <v>4.9240000000000004</v>
      </c>
      <c r="P26">
        <v>5.1100000000000003</v>
      </c>
      <c r="Q26">
        <v>5.8360000000000003</v>
      </c>
      <c r="R26">
        <v>6.5700000000000012</v>
      </c>
      <c r="S26">
        <v>7.2700000000000005</v>
      </c>
      <c r="T26">
        <v>7.4059999999999997</v>
      </c>
      <c r="U26">
        <v>7.5860000000000012</v>
      </c>
      <c r="V26">
        <v>7.5860000000000012</v>
      </c>
    </row>
    <row r="27" spans="3:23" x14ac:dyDescent="0.45">
      <c r="C27">
        <v>3</v>
      </c>
      <c r="D27">
        <v>28.598000000000003</v>
      </c>
      <c r="E27">
        <v>29.414000000000001</v>
      </c>
      <c r="F27">
        <v>26.074000000000002</v>
      </c>
      <c r="G27">
        <v>22.694000000000003</v>
      </c>
      <c r="H27">
        <v>19.286000000000001</v>
      </c>
      <c r="I27">
        <v>17.308</v>
      </c>
      <c r="J27">
        <v>16.496000000000002</v>
      </c>
      <c r="K27">
        <v>15.344000000000001</v>
      </c>
      <c r="L27">
        <v>12.770000000000001</v>
      </c>
      <c r="M27">
        <v>10.062000000000001</v>
      </c>
      <c r="N27">
        <v>8.6560000000000006</v>
      </c>
      <c r="O27">
        <v>8.2780000000000005</v>
      </c>
      <c r="P27">
        <v>8.89</v>
      </c>
      <c r="Q27">
        <v>9.5120000000000005</v>
      </c>
      <c r="R27">
        <v>10.252000000000001</v>
      </c>
      <c r="S27">
        <v>10.86</v>
      </c>
      <c r="T27">
        <v>11.042</v>
      </c>
      <c r="U27">
        <v>11.012</v>
      </c>
      <c r="V27">
        <v>10.610000000000001</v>
      </c>
    </row>
    <row r="28" spans="3:23" x14ac:dyDescent="0.45">
      <c r="C28">
        <v>2</v>
      </c>
      <c r="D28">
        <v>54.618000000000002</v>
      </c>
      <c r="E28">
        <v>36.173999999999999</v>
      </c>
      <c r="F28">
        <v>26.972000000000001</v>
      </c>
      <c r="G28">
        <v>21.045999999999999</v>
      </c>
      <c r="H28">
        <v>17.228000000000002</v>
      </c>
      <c r="I28">
        <v>16.198</v>
      </c>
      <c r="J28">
        <v>16.714000000000002</v>
      </c>
      <c r="K28">
        <v>17.87</v>
      </c>
      <c r="L28">
        <v>16.978000000000002</v>
      </c>
      <c r="M28">
        <v>15.608000000000002</v>
      </c>
      <c r="N28">
        <v>14.586000000000002</v>
      </c>
      <c r="O28">
        <v>14.696000000000002</v>
      </c>
      <c r="P28">
        <v>15.290000000000001</v>
      </c>
      <c r="Q28">
        <v>16.218000000000004</v>
      </c>
      <c r="R28">
        <v>16.406000000000002</v>
      </c>
      <c r="S28">
        <v>16.5</v>
      </c>
      <c r="T28">
        <v>16.446000000000002</v>
      </c>
      <c r="U28">
        <v>16.146000000000001</v>
      </c>
      <c r="V28">
        <v>16.076000000000001</v>
      </c>
    </row>
    <row r="29" spans="3:23" x14ac:dyDescent="0.45">
      <c r="C29">
        <v>1</v>
      </c>
      <c r="D29">
        <v>13.432000000000002</v>
      </c>
      <c r="E29">
        <v>16.556000000000001</v>
      </c>
      <c r="F29">
        <v>14.811999999999999</v>
      </c>
      <c r="G29">
        <v>12.162000000000001</v>
      </c>
      <c r="H29">
        <v>10.694000000000001</v>
      </c>
      <c r="I29">
        <v>10.986000000000001</v>
      </c>
      <c r="J29">
        <v>12.976000000000001</v>
      </c>
      <c r="K29">
        <v>16.438000000000002</v>
      </c>
      <c r="L29">
        <v>20.570000000000004</v>
      </c>
      <c r="M29">
        <v>22.526000000000003</v>
      </c>
      <c r="N29">
        <v>23.814</v>
      </c>
      <c r="O29">
        <v>24.194000000000003</v>
      </c>
      <c r="P29">
        <v>24.64</v>
      </c>
      <c r="Q29">
        <v>24.522000000000002</v>
      </c>
      <c r="R29">
        <v>23.788</v>
      </c>
      <c r="S29">
        <v>22.894000000000002</v>
      </c>
      <c r="T29">
        <v>21.916000000000004</v>
      </c>
      <c r="U29">
        <v>21.506000000000004</v>
      </c>
      <c r="V29">
        <v>21.396000000000001</v>
      </c>
    </row>
    <row r="30" spans="3:23" x14ac:dyDescent="0.45">
      <c r="C30">
        <v>0</v>
      </c>
      <c r="D30">
        <v>0.23400000000000001</v>
      </c>
      <c r="E30">
        <v>1.744</v>
      </c>
      <c r="F30">
        <v>2.8540000000000001</v>
      </c>
      <c r="G30">
        <v>3.1720000000000006</v>
      </c>
      <c r="H30">
        <v>3.3039999999999998</v>
      </c>
      <c r="I30">
        <v>3.9220000000000006</v>
      </c>
      <c r="J30">
        <v>5.92</v>
      </c>
      <c r="K30">
        <v>10.174000000000001</v>
      </c>
      <c r="L30">
        <v>16.476000000000003</v>
      </c>
      <c r="M30">
        <v>22.628</v>
      </c>
      <c r="N30">
        <v>25.648000000000003</v>
      </c>
      <c r="O30">
        <v>26.85</v>
      </c>
      <c r="P30">
        <v>25.86</v>
      </c>
      <c r="Q30">
        <v>23.944000000000003</v>
      </c>
      <c r="R30">
        <v>21.944000000000003</v>
      </c>
      <c r="S30">
        <v>19.736000000000001</v>
      </c>
      <c r="T30">
        <v>18.788</v>
      </c>
      <c r="U30">
        <v>18.548000000000002</v>
      </c>
      <c r="V30">
        <v>18.854000000000003</v>
      </c>
    </row>
    <row r="31" spans="3:23" x14ac:dyDescent="0.45">
      <c r="C31">
        <v>-1</v>
      </c>
      <c r="E31">
        <v>3.2000000000000001E-2</v>
      </c>
      <c r="F31">
        <v>0.13</v>
      </c>
      <c r="G31">
        <v>0.23400000000000001</v>
      </c>
      <c r="H31">
        <v>0.30199999999999999</v>
      </c>
      <c r="I31">
        <v>0.44800000000000006</v>
      </c>
      <c r="J31">
        <v>0.90000000000000013</v>
      </c>
      <c r="K31">
        <v>2.3780000000000001</v>
      </c>
      <c r="L31">
        <v>5.46</v>
      </c>
      <c r="M31">
        <v>8.9100000000000019</v>
      </c>
      <c r="N31">
        <v>10.856</v>
      </c>
      <c r="O31">
        <v>10.698</v>
      </c>
      <c r="P31">
        <v>9.588000000000001</v>
      </c>
      <c r="Q31">
        <v>8.0080000000000009</v>
      </c>
      <c r="R31">
        <v>6.5700000000000012</v>
      </c>
      <c r="S31">
        <v>5.8080000000000007</v>
      </c>
      <c r="T31">
        <v>5.3560000000000008</v>
      </c>
      <c r="U31">
        <v>5.1920000000000002</v>
      </c>
      <c r="V31">
        <v>5.3940000000000001</v>
      </c>
    </row>
    <row r="32" spans="3:23" x14ac:dyDescent="0.45">
      <c r="C32">
        <v>-2</v>
      </c>
      <c r="G32">
        <v>2E-3</v>
      </c>
      <c r="H32">
        <v>4.0000000000000001E-3</v>
      </c>
      <c r="I32">
        <v>1.8000000000000002E-2</v>
      </c>
      <c r="J32">
        <v>4.5999999999999999E-2</v>
      </c>
      <c r="K32">
        <v>0.17600000000000002</v>
      </c>
      <c r="L32">
        <v>0.6140000000000001</v>
      </c>
      <c r="M32">
        <v>1.4400000000000002</v>
      </c>
      <c r="N32">
        <v>1.9239999999999999</v>
      </c>
      <c r="O32">
        <v>1.8680000000000003</v>
      </c>
      <c r="P32">
        <v>1.4860000000000002</v>
      </c>
      <c r="Q32">
        <v>1.1180000000000001</v>
      </c>
      <c r="R32">
        <v>0.83</v>
      </c>
      <c r="S32">
        <v>0.64</v>
      </c>
      <c r="T32">
        <v>0.54200000000000004</v>
      </c>
      <c r="U32">
        <v>0.58600000000000008</v>
      </c>
      <c r="V32">
        <v>0.63600000000000001</v>
      </c>
    </row>
    <row r="33" spans="3:22" x14ac:dyDescent="0.45">
      <c r="C33">
        <v>-3</v>
      </c>
      <c r="K33">
        <v>8.0000000000000002E-3</v>
      </c>
      <c r="L33">
        <v>4.4000000000000004E-2</v>
      </c>
      <c r="M33">
        <v>0.15</v>
      </c>
      <c r="N33">
        <v>0.21200000000000002</v>
      </c>
      <c r="O33">
        <v>0.20600000000000002</v>
      </c>
      <c r="P33">
        <v>0.16400000000000001</v>
      </c>
      <c r="Q33">
        <v>0.1</v>
      </c>
      <c r="R33">
        <v>8.2000000000000003E-2</v>
      </c>
      <c r="S33">
        <v>6.0000000000000005E-2</v>
      </c>
      <c r="T33">
        <v>5.6000000000000008E-2</v>
      </c>
      <c r="U33">
        <v>0.05</v>
      </c>
      <c r="V33">
        <v>5.3999999999999999E-2</v>
      </c>
    </row>
    <row r="34" spans="3:22" x14ac:dyDescent="0.45">
      <c r="C34">
        <v>-4</v>
      </c>
      <c r="L34">
        <v>8.0000000000000002E-3</v>
      </c>
      <c r="M34">
        <v>1.8000000000000002E-2</v>
      </c>
      <c r="N34">
        <v>3.2000000000000001E-2</v>
      </c>
      <c r="O34">
        <v>3.4000000000000002E-2</v>
      </c>
      <c r="P34">
        <v>0.01</v>
      </c>
      <c r="Q34">
        <v>1.4000000000000002E-2</v>
      </c>
      <c r="R34">
        <v>8.0000000000000002E-3</v>
      </c>
      <c r="S34">
        <v>6.000000000000001E-3</v>
      </c>
      <c r="T34">
        <v>2E-3</v>
      </c>
      <c r="V34">
        <v>4.0000000000000001E-3</v>
      </c>
    </row>
    <row r="35" spans="3:22" x14ac:dyDescent="0.45">
      <c r="C35">
        <v>-5</v>
      </c>
      <c r="M35">
        <v>4.0000000000000001E-3</v>
      </c>
      <c r="N35">
        <v>4.0000000000000001E-3</v>
      </c>
      <c r="O35">
        <v>2E-3</v>
      </c>
      <c r="R35">
        <v>2E-3</v>
      </c>
    </row>
    <row r="36" spans="3:22" x14ac:dyDescent="0.45">
      <c r="C36">
        <v>-6</v>
      </c>
      <c r="N36">
        <v>2E-3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zoomScale="60" zoomScaleNormal="60" workbookViewId="0">
      <selection activeCell="AB29" sqref="AB29"/>
    </sheetView>
  </sheetViews>
  <sheetFormatPr defaultColWidth="8.86328125" defaultRowHeight="15" x14ac:dyDescent="0.4"/>
  <cols>
    <col min="1" max="1" width="8.86328125" style="2"/>
    <col min="2" max="2" width="10.53125" style="2" customWidth="1"/>
    <col min="3" max="23" width="7.53125" style="2" customWidth="1"/>
    <col min="24" max="16384" width="8.86328125" style="2"/>
  </cols>
  <sheetData>
    <row r="1" spans="1:23" x14ac:dyDescent="0.4">
      <c r="A1" s="2" t="s">
        <v>8</v>
      </c>
    </row>
    <row r="2" spans="1:23" x14ac:dyDescent="0.4">
      <c r="B2" s="3" t="s">
        <v>10</v>
      </c>
    </row>
    <row r="3" spans="1:23" x14ac:dyDescent="0.4">
      <c r="B3" s="3" t="s">
        <v>0</v>
      </c>
      <c r="E3" s="3" t="str">
        <f>RawData!$E$3</f>
        <v>HJM Simulation of New Zealand Treasury Bond Yield Curve</v>
      </c>
    </row>
    <row r="4" spans="1:23" x14ac:dyDescent="0.4">
      <c r="B4" s="3" t="s">
        <v>1</v>
      </c>
      <c r="E4" s="3" t="str">
        <f>RawData!$E$4</f>
        <v>March 13, 2026</v>
      </c>
    </row>
    <row r="5" spans="1:23" x14ac:dyDescent="0.4">
      <c r="B5" s="3" t="s">
        <v>9</v>
      </c>
      <c r="E5" s="3" t="str">
        <f>RawData!$E$5</f>
        <v>50000</v>
      </c>
    </row>
    <row r="7" spans="1:23" x14ac:dyDescent="0.4">
      <c r="B7" s="3" t="s">
        <v>18</v>
      </c>
    </row>
    <row r="8" spans="1:23" x14ac:dyDescent="0.4">
      <c r="D8" s="9" t="s">
        <v>2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  <c r="W8" s="3"/>
    </row>
    <row r="9" spans="1:23" x14ac:dyDescent="0.4">
      <c r="D9" s="4">
        <f>RawData!D9</f>
        <v>0.5</v>
      </c>
      <c r="E9" s="5">
        <f>RawData!E9</f>
        <v>1</v>
      </c>
      <c r="F9" s="5">
        <f>RawData!F9</f>
        <v>1.5</v>
      </c>
      <c r="G9" s="5">
        <f>RawData!G9</f>
        <v>2</v>
      </c>
      <c r="H9" s="5">
        <f>RawData!H9</f>
        <v>2.5</v>
      </c>
      <c r="I9" s="5">
        <f>RawData!I9</f>
        <v>3</v>
      </c>
      <c r="J9" s="5">
        <f>RawData!J9</f>
        <v>3.5</v>
      </c>
      <c r="K9" s="5">
        <f>RawData!K9</f>
        <v>4</v>
      </c>
      <c r="L9" s="5">
        <f>RawData!L9</f>
        <v>4.5</v>
      </c>
      <c r="M9" s="5">
        <f>RawData!M9</f>
        <v>5</v>
      </c>
      <c r="N9" s="5">
        <f>RawData!N9</f>
        <v>5.5</v>
      </c>
      <c r="O9" s="5">
        <f>RawData!O9</f>
        <v>6</v>
      </c>
      <c r="P9" s="5">
        <f>RawData!P9</f>
        <v>6.5</v>
      </c>
      <c r="Q9" s="5">
        <f>RawData!Q9</f>
        <v>7</v>
      </c>
      <c r="R9" s="5">
        <f>RawData!R9</f>
        <v>7.5</v>
      </c>
      <c r="S9" s="5">
        <f>RawData!S9</f>
        <v>8</v>
      </c>
      <c r="T9" s="5">
        <f>RawData!T9</f>
        <v>8.5</v>
      </c>
      <c r="U9" s="5">
        <f>RawData!U9</f>
        <v>9</v>
      </c>
      <c r="V9" s="6">
        <f>RawData!V9</f>
        <v>9.5</v>
      </c>
      <c r="W9" s="3"/>
    </row>
    <row r="10" spans="1:23" x14ac:dyDescent="0.4">
      <c r="B10" s="3"/>
      <c r="C10" s="7">
        <f>RawData!C10</f>
        <v>20</v>
      </c>
      <c r="D10" s="13">
        <f>RawData!D10</f>
        <v>0</v>
      </c>
      <c r="E10" s="13">
        <f>RawData!E10</f>
        <v>0</v>
      </c>
      <c r="F10" s="13">
        <f>RawData!F10</f>
        <v>0</v>
      </c>
      <c r="G10" s="13">
        <f>RawData!G10</f>
        <v>0</v>
      </c>
      <c r="H10" s="13">
        <f>RawData!H10</f>
        <v>0</v>
      </c>
      <c r="I10" s="13">
        <f>RawData!I10</f>
        <v>0</v>
      </c>
      <c r="J10" s="13">
        <f>RawData!J10</f>
        <v>0</v>
      </c>
      <c r="K10" s="13">
        <f>RawData!K10</f>
        <v>0</v>
      </c>
      <c r="L10" s="13">
        <f>RawData!L10</f>
        <v>0</v>
      </c>
      <c r="M10" s="13">
        <f>RawData!M10</f>
        <v>0</v>
      </c>
      <c r="N10" s="13">
        <f>RawData!N10</f>
        <v>0</v>
      </c>
      <c r="O10" s="13">
        <f>RawData!O10</f>
        <v>0</v>
      </c>
      <c r="P10" s="13">
        <f>RawData!P10</f>
        <v>0</v>
      </c>
      <c r="Q10" s="13">
        <f>RawData!Q10</f>
        <v>2E-3</v>
      </c>
      <c r="R10" s="13">
        <f>RawData!R10</f>
        <v>0</v>
      </c>
      <c r="S10" s="13">
        <f>RawData!S10</f>
        <v>0</v>
      </c>
      <c r="T10" s="13">
        <f>RawData!T10</f>
        <v>0</v>
      </c>
      <c r="U10" s="13">
        <f>RawData!U10</f>
        <v>0</v>
      </c>
      <c r="V10" s="13">
        <f>RawData!V10</f>
        <v>0</v>
      </c>
      <c r="W10" s="13"/>
    </row>
    <row r="11" spans="1:23" x14ac:dyDescent="0.4">
      <c r="B11" s="3"/>
      <c r="C11" s="7">
        <f>RawData!C11</f>
        <v>19</v>
      </c>
      <c r="D11" s="13">
        <f>RawData!D11</f>
        <v>0</v>
      </c>
      <c r="E11" s="13">
        <f>RawData!E11</f>
        <v>0</v>
      </c>
      <c r="F11" s="13">
        <f>RawData!F11</f>
        <v>0</v>
      </c>
      <c r="G11" s="13">
        <f>RawData!G11</f>
        <v>0</v>
      </c>
      <c r="H11" s="13">
        <f>RawData!H11</f>
        <v>0</v>
      </c>
      <c r="I11" s="13">
        <f>RawData!I11</f>
        <v>0</v>
      </c>
      <c r="J11" s="13">
        <f>RawData!J11</f>
        <v>0</v>
      </c>
      <c r="K11" s="13">
        <f>RawData!K11</f>
        <v>0</v>
      </c>
      <c r="L11" s="13">
        <f>RawData!L11</f>
        <v>0</v>
      </c>
      <c r="M11" s="13">
        <f>RawData!M11</f>
        <v>0</v>
      </c>
      <c r="N11" s="13">
        <f>RawData!N11</f>
        <v>0</v>
      </c>
      <c r="O11" s="13">
        <f>RawData!O11</f>
        <v>0</v>
      </c>
      <c r="P11" s="13">
        <f>RawData!P11</f>
        <v>0</v>
      </c>
      <c r="Q11" s="13">
        <f>RawData!Q11</f>
        <v>0</v>
      </c>
      <c r="R11" s="13">
        <f>RawData!R11</f>
        <v>0</v>
      </c>
      <c r="S11" s="13">
        <f>RawData!S11</f>
        <v>0</v>
      </c>
      <c r="T11" s="13">
        <f>RawData!T11</f>
        <v>2E-3</v>
      </c>
      <c r="U11" s="13">
        <f>RawData!U11</f>
        <v>2E-3</v>
      </c>
      <c r="V11" s="13">
        <f>RawData!V11</f>
        <v>0</v>
      </c>
      <c r="W11" s="13"/>
    </row>
    <row r="12" spans="1:23" x14ac:dyDescent="0.4">
      <c r="B12" s="3"/>
      <c r="C12" s="7">
        <f>RawData!C12</f>
        <v>18</v>
      </c>
      <c r="D12" s="13">
        <f>RawData!D12</f>
        <v>0</v>
      </c>
      <c r="E12" s="13">
        <f>RawData!E12</f>
        <v>0</v>
      </c>
      <c r="F12" s="13">
        <f>RawData!F12</f>
        <v>0</v>
      </c>
      <c r="G12" s="13">
        <f>RawData!G12</f>
        <v>0</v>
      </c>
      <c r="H12" s="13">
        <f>RawData!H12</f>
        <v>0</v>
      </c>
      <c r="I12" s="13">
        <f>RawData!I12</f>
        <v>0</v>
      </c>
      <c r="J12" s="13">
        <f>RawData!J12</f>
        <v>0</v>
      </c>
      <c r="K12" s="13">
        <f>RawData!K12</f>
        <v>0</v>
      </c>
      <c r="L12" s="13">
        <f>RawData!L12</f>
        <v>0</v>
      </c>
      <c r="M12" s="13">
        <f>RawData!M12</f>
        <v>2E-3</v>
      </c>
      <c r="N12" s="13">
        <f>RawData!N12</f>
        <v>2E-3</v>
      </c>
      <c r="O12" s="13">
        <f>RawData!O12</f>
        <v>0</v>
      </c>
      <c r="P12" s="13">
        <f>RawData!P12</f>
        <v>0</v>
      </c>
      <c r="Q12" s="13">
        <f>RawData!Q12</f>
        <v>2E-3</v>
      </c>
      <c r="R12" s="13">
        <f>RawData!R12</f>
        <v>2E-3</v>
      </c>
      <c r="S12" s="13">
        <f>RawData!S12</f>
        <v>0</v>
      </c>
      <c r="T12" s="13">
        <f>RawData!T12</f>
        <v>8.0000000000000002E-3</v>
      </c>
      <c r="U12" s="13">
        <f>RawData!U12</f>
        <v>4.0000000000000001E-3</v>
      </c>
      <c r="V12" s="13">
        <f>RawData!V12</f>
        <v>4.0000000000000001E-3</v>
      </c>
      <c r="W12" s="13"/>
    </row>
    <row r="13" spans="1:23" x14ac:dyDescent="0.4">
      <c r="B13" s="3"/>
      <c r="C13" s="7">
        <f>RawData!C13</f>
        <v>17</v>
      </c>
      <c r="D13" s="13">
        <f>RawData!D13</f>
        <v>0</v>
      </c>
      <c r="E13" s="13">
        <f>RawData!E13</f>
        <v>0</v>
      </c>
      <c r="F13" s="13">
        <f>RawData!F13</f>
        <v>0</v>
      </c>
      <c r="G13" s="13">
        <f>RawData!G13</f>
        <v>0</v>
      </c>
      <c r="H13" s="13">
        <f>RawData!H13</f>
        <v>0</v>
      </c>
      <c r="I13" s="13">
        <f>RawData!I13</f>
        <v>6.000000000000001E-3</v>
      </c>
      <c r="J13" s="13">
        <f>RawData!J13</f>
        <v>4.0000000000000001E-3</v>
      </c>
      <c r="K13" s="13">
        <f>RawData!K13</f>
        <v>0</v>
      </c>
      <c r="L13" s="13">
        <f>RawData!L13</f>
        <v>2E-3</v>
      </c>
      <c r="M13" s="13">
        <f>RawData!M13</f>
        <v>0</v>
      </c>
      <c r="N13" s="13">
        <f>RawData!N13</f>
        <v>0</v>
      </c>
      <c r="O13" s="13">
        <f>RawData!O13</f>
        <v>6.000000000000001E-3</v>
      </c>
      <c r="P13" s="13">
        <f>RawData!P13</f>
        <v>0</v>
      </c>
      <c r="Q13" s="13">
        <f>RawData!Q13</f>
        <v>0</v>
      </c>
      <c r="R13" s="13">
        <f>RawData!R13</f>
        <v>2E-3</v>
      </c>
      <c r="S13" s="13">
        <f>RawData!S13</f>
        <v>6.000000000000001E-3</v>
      </c>
      <c r="T13" s="13">
        <f>RawData!T13</f>
        <v>2E-3</v>
      </c>
      <c r="U13" s="13">
        <f>RawData!U13</f>
        <v>1.2000000000000002E-2</v>
      </c>
      <c r="V13" s="13">
        <f>RawData!V13</f>
        <v>8.0000000000000002E-3</v>
      </c>
      <c r="W13" s="13"/>
    </row>
    <row r="14" spans="1:23" x14ac:dyDescent="0.4">
      <c r="B14" s="3" t="s">
        <v>3</v>
      </c>
      <c r="C14" s="7">
        <f>RawData!C14</f>
        <v>16</v>
      </c>
      <c r="D14" s="13">
        <f>RawData!D14</f>
        <v>0</v>
      </c>
      <c r="E14" s="13">
        <f>RawData!E14</f>
        <v>0</v>
      </c>
      <c r="F14" s="13">
        <f>RawData!F14</f>
        <v>0</v>
      </c>
      <c r="G14" s="13">
        <f>RawData!G14</f>
        <v>0</v>
      </c>
      <c r="H14" s="13">
        <f>RawData!H14</f>
        <v>4.0000000000000001E-3</v>
      </c>
      <c r="I14" s="13">
        <f>RawData!I14</f>
        <v>8.0000000000000002E-3</v>
      </c>
      <c r="J14" s="13">
        <f>RawData!J14</f>
        <v>8.0000000000000002E-3</v>
      </c>
      <c r="K14" s="13">
        <f>RawData!K14</f>
        <v>4.0000000000000001E-3</v>
      </c>
      <c r="L14" s="13">
        <f>RawData!L14</f>
        <v>6.000000000000001E-3</v>
      </c>
      <c r="M14" s="13">
        <f>RawData!M14</f>
        <v>6.000000000000001E-3</v>
      </c>
      <c r="N14" s="13">
        <f>RawData!N14</f>
        <v>4.0000000000000001E-3</v>
      </c>
      <c r="O14" s="13">
        <f>RawData!O14</f>
        <v>4.0000000000000001E-3</v>
      </c>
      <c r="P14" s="13">
        <f>RawData!P14</f>
        <v>6.000000000000001E-3</v>
      </c>
      <c r="Q14" s="13">
        <f>RawData!Q14</f>
        <v>8.0000000000000002E-3</v>
      </c>
      <c r="R14" s="13">
        <f>RawData!R14</f>
        <v>1.2000000000000002E-2</v>
      </c>
      <c r="S14" s="13">
        <f>RawData!S14</f>
        <v>1.2000000000000002E-2</v>
      </c>
      <c r="T14" s="13">
        <f>RawData!T14</f>
        <v>2.4000000000000004E-2</v>
      </c>
      <c r="U14" s="13">
        <f>RawData!U14</f>
        <v>2.4000000000000004E-2</v>
      </c>
      <c r="V14" s="13">
        <f>RawData!V14</f>
        <v>1.6E-2</v>
      </c>
      <c r="W14" s="13"/>
    </row>
    <row r="15" spans="1:23" x14ac:dyDescent="0.4">
      <c r="B15" s="3" t="s">
        <v>4</v>
      </c>
      <c r="C15" s="7">
        <f>RawData!C15</f>
        <v>15</v>
      </c>
      <c r="D15" s="13">
        <f>RawData!D15</f>
        <v>0</v>
      </c>
      <c r="E15" s="13">
        <f>RawData!E15</f>
        <v>0</v>
      </c>
      <c r="F15" s="13">
        <f>RawData!F15</f>
        <v>0</v>
      </c>
      <c r="G15" s="13">
        <f>RawData!G15</f>
        <v>0</v>
      </c>
      <c r="H15" s="13">
        <f>RawData!H15</f>
        <v>1.6E-2</v>
      </c>
      <c r="I15" s="13">
        <f>RawData!I15</f>
        <v>2.4000000000000004E-2</v>
      </c>
      <c r="J15" s="13">
        <f>RawData!J15</f>
        <v>2.4000000000000004E-2</v>
      </c>
      <c r="K15" s="13">
        <f>RawData!K15</f>
        <v>0.02</v>
      </c>
      <c r="L15" s="13">
        <f>RawData!L15</f>
        <v>2.2000000000000002E-2</v>
      </c>
      <c r="M15" s="13">
        <f>RawData!M15</f>
        <v>1.4000000000000002E-2</v>
      </c>
      <c r="N15" s="13">
        <f>RawData!N15</f>
        <v>0.01</v>
      </c>
      <c r="O15" s="13">
        <f>RawData!O15</f>
        <v>8.0000000000000002E-3</v>
      </c>
      <c r="P15" s="13">
        <f>RawData!P15</f>
        <v>0.01</v>
      </c>
      <c r="Q15" s="13">
        <f>RawData!Q15</f>
        <v>1.4000000000000002E-2</v>
      </c>
      <c r="R15" s="13">
        <f>RawData!R15</f>
        <v>2.6000000000000002E-2</v>
      </c>
      <c r="S15" s="13">
        <f>RawData!S15</f>
        <v>4.2000000000000003E-2</v>
      </c>
      <c r="T15" s="13">
        <f>RawData!T15</f>
        <v>5.2000000000000005E-2</v>
      </c>
      <c r="U15" s="13">
        <f>RawData!U15</f>
        <v>0.05</v>
      </c>
      <c r="V15" s="13">
        <f>RawData!V15</f>
        <v>5.2000000000000005E-2</v>
      </c>
      <c r="W15" s="13"/>
    </row>
    <row r="16" spans="1:23" x14ac:dyDescent="0.4">
      <c r="B16" s="3" t="s">
        <v>5</v>
      </c>
      <c r="C16" s="7">
        <f>RawData!C16</f>
        <v>14</v>
      </c>
      <c r="D16" s="13">
        <f>RawData!D16</f>
        <v>0</v>
      </c>
      <c r="E16" s="13">
        <f>RawData!E16</f>
        <v>0</v>
      </c>
      <c r="F16" s="13">
        <f>RawData!F16</f>
        <v>0</v>
      </c>
      <c r="G16" s="13">
        <f>RawData!G16</f>
        <v>2E-3</v>
      </c>
      <c r="H16" s="13">
        <f>RawData!H16</f>
        <v>4.2000000000000003E-2</v>
      </c>
      <c r="I16" s="13">
        <f>RawData!I16</f>
        <v>6.4000000000000001E-2</v>
      </c>
      <c r="J16" s="13">
        <f>RawData!J16</f>
        <v>6.6000000000000017E-2</v>
      </c>
      <c r="K16" s="13">
        <f>RawData!K16</f>
        <v>5.8000000000000003E-2</v>
      </c>
      <c r="L16" s="13">
        <f>RawData!L16</f>
        <v>4.2000000000000003E-2</v>
      </c>
      <c r="M16" s="13">
        <f>RawData!M16</f>
        <v>2.6000000000000002E-2</v>
      </c>
      <c r="N16" s="13">
        <f>RawData!N16</f>
        <v>2.6000000000000002E-2</v>
      </c>
      <c r="O16" s="13">
        <f>RawData!O16</f>
        <v>1.6E-2</v>
      </c>
      <c r="P16" s="13">
        <f>RawData!P16</f>
        <v>3.0000000000000002E-2</v>
      </c>
      <c r="Q16" s="13">
        <f>RawData!Q16</f>
        <v>4.8000000000000008E-2</v>
      </c>
      <c r="R16" s="13">
        <f>RawData!R16</f>
        <v>6.0000000000000005E-2</v>
      </c>
      <c r="S16" s="13">
        <f>RawData!S16</f>
        <v>8.4000000000000005E-2</v>
      </c>
      <c r="T16" s="13">
        <f>RawData!T16</f>
        <v>0.10600000000000001</v>
      </c>
      <c r="U16" s="13">
        <f>RawData!U16</f>
        <v>0.11400000000000002</v>
      </c>
      <c r="V16" s="13">
        <f>RawData!V16</f>
        <v>0.14000000000000001</v>
      </c>
      <c r="W16" s="13"/>
    </row>
    <row r="17" spans="2:25" x14ac:dyDescent="0.4">
      <c r="B17" s="3" t="s">
        <v>7</v>
      </c>
      <c r="C17" s="7">
        <f>RawData!C17</f>
        <v>13</v>
      </c>
      <c r="D17" s="13">
        <f>RawData!D17</f>
        <v>0</v>
      </c>
      <c r="E17" s="13">
        <f>RawData!E17</f>
        <v>0</v>
      </c>
      <c r="F17" s="13">
        <f>RawData!F17</f>
        <v>0</v>
      </c>
      <c r="G17" s="13">
        <f>RawData!G17</f>
        <v>1.4000000000000002E-2</v>
      </c>
      <c r="H17" s="13">
        <f>RawData!H17</f>
        <v>7.2000000000000008E-2</v>
      </c>
      <c r="I17" s="13">
        <f>RawData!I17</f>
        <v>0.16200000000000001</v>
      </c>
      <c r="J17" s="13">
        <f>RawData!J17</f>
        <v>0.13800000000000001</v>
      </c>
      <c r="K17" s="13">
        <f>RawData!K17</f>
        <v>0.126</v>
      </c>
      <c r="L17" s="13">
        <f>RawData!L17</f>
        <v>9.4000000000000014E-2</v>
      </c>
      <c r="M17" s="13">
        <f>RawData!M17</f>
        <v>6.4000000000000001E-2</v>
      </c>
      <c r="N17" s="13">
        <f>RawData!N17</f>
        <v>0.05</v>
      </c>
      <c r="O17" s="13">
        <f>RawData!O17</f>
        <v>0.05</v>
      </c>
      <c r="P17" s="13">
        <f>RawData!P17</f>
        <v>6.6000000000000017E-2</v>
      </c>
      <c r="Q17" s="13">
        <f>RawData!Q17</f>
        <v>9.6000000000000016E-2</v>
      </c>
      <c r="R17" s="13">
        <f>RawData!R17</f>
        <v>0.11800000000000001</v>
      </c>
      <c r="S17" s="13">
        <f>RawData!S17</f>
        <v>0.17400000000000002</v>
      </c>
      <c r="T17" s="13">
        <f>RawData!T17</f>
        <v>0.20400000000000001</v>
      </c>
      <c r="U17" s="13">
        <f>RawData!U17</f>
        <v>0.22400000000000003</v>
      </c>
      <c r="V17" s="13">
        <f>RawData!V17</f>
        <v>0.23000000000000004</v>
      </c>
      <c r="W17" s="13"/>
    </row>
    <row r="18" spans="2:25" x14ac:dyDescent="0.4">
      <c r="B18" s="3" t="s">
        <v>6</v>
      </c>
      <c r="C18" s="7">
        <f>RawData!C18</f>
        <v>12</v>
      </c>
      <c r="D18" s="13">
        <f>RawData!D18</f>
        <v>0</v>
      </c>
      <c r="E18" s="13">
        <f>RawData!E18</f>
        <v>0</v>
      </c>
      <c r="F18" s="13">
        <f>RawData!F18</f>
        <v>2E-3</v>
      </c>
      <c r="G18" s="13">
        <f>RawData!G18</f>
        <v>3.2000000000000001E-2</v>
      </c>
      <c r="H18" s="13">
        <f>RawData!H18</f>
        <v>0.14800000000000002</v>
      </c>
      <c r="I18" s="13">
        <f>RawData!I18</f>
        <v>0.30199999999999999</v>
      </c>
      <c r="J18" s="13">
        <f>RawData!J18</f>
        <v>0.35200000000000004</v>
      </c>
      <c r="K18" s="13">
        <f>RawData!K18</f>
        <v>0.30199999999999999</v>
      </c>
      <c r="L18" s="13">
        <f>RawData!L18</f>
        <v>0.19400000000000001</v>
      </c>
      <c r="M18" s="13">
        <f>RawData!M18</f>
        <v>0.12000000000000001</v>
      </c>
      <c r="N18" s="13">
        <f>RawData!N18</f>
        <v>0.11</v>
      </c>
      <c r="O18" s="13">
        <f>RawData!O18</f>
        <v>9.8000000000000018E-2</v>
      </c>
      <c r="P18" s="13">
        <f>RawData!P18</f>
        <v>0.10400000000000001</v>
      </c>
      <c r="Q18" s="13">
        <f>RawData!Q18</f>
        <v>0.16400000000000001</v>
      </c>
      <c r="R18" s="13">
        <f>RawData!R18</f>
        <v>0.25</v>
      </c>
      <c r="S18" s="13">
        <f>RawData!S18</f>
        <v>0.31000000000000005</v>
      </c>
      <c r="T18" s="13">
        <f>RawData!T18</f>
        <v>0.37</v>
      </c>
      <c r="U18" s="13">
        <f>RawData!U18</f>
        <v>0.38800000000000001</v>
      </c>
      <c r="V18" s="13">
        <f>RawData!V18</f>
        <v>0.434</v>
      </c>
      <c r="W18" s="13"/>
    </row>
    <row r="19" spans="2:25" x14ac:dyDescent="0.4">
      <c r="B19" s="3"/>
      <c r="C19" s="7">
        <f>RawData!C19</f>
        <v>11</v>
      </c>
      <c r="D19" s="13">
        <f>RawData!D19</f>
        <v>0</v>
      </c>
      <c r="E19" s="13">
        <f>RawData!E19</f>
        <v>0</v>
      </c>
      <c r="F19" s="13">
        <f>RawData!F19</f>
        <v>2E-3</v>
      </c>
      <c r="G19" s="13">
        <f>RawData!G19</f>
        <v>9.4000000000000014E-2</v>
      </c>
      <c r="H19" s="13">
        <f>RawData!H19</f>
        <v>0.36799999999999999</v>
      </c>
      <c r="I19" s="13">
        <f>RawData!I19</f>
        <v>0.65400000000000003</v>
      </c>
      <c r="J19" s="13">
        <f>RawData!J19</f>
        <v>0.68</v>
      </c>
      <c r="K19" s="13">
        <f>RawData!K19</f>
        <v>0.58600000000000008</v>
      </c>
      <c r="L19" s="13">
        <f>RawData!L19</f>
        <v>0.39</v>
      </c>
      <c r="M19" s="13">
        <f>RawData!M19</f>
        <v>0.28600000000000003</v>
      </c>
      <c r="N19" s="13">
        <f>RawData!N19</f>
        <v>0.21200000000000002</v>
      </c>
      <c r="O19" s="13">
        <f>RawData!O19</f>
        <v>0.17800000000000002</v>
      </c>
      <c r="P19" s="13">
        <f>RawData!P19</f>
        <v>0.23000000000000004</v>
      </c>
      <c r="Q19" s="13">
        <f>RawData!Q19</f>
        <v>0.29400000000000004</v>
      </c>
      <c r="R19" s="13">
        <f>RawData!R19</f>
        <v>0.41800000000000004</v>
      </c>
      <c r="S19" s="13">
        <f>RawData!S19</f>
        <v>0.58200000000000007</v>
      </c>
      <c r="T19" s="13">
        <f>RawData!T19</f>
        <v>0.67</v>
      </c>
      <c r="U19" s="13">
        <f>RawData!U19</f>
        <v>0.77800000000000002</v>
      </c>
      <c r="V19" s="13">
        <f>RawData!V19</f>
        <v>0.7320000000000001</v>
      </c>
      <c r="W19" s="13"/>
    </row>
    <row r="20" spans="2:25" x14ac:dyDescent="0.4">
      <c r="B20" s="3"/>
      <c r="C20" s="7">
        <f>RawData!C20</f>
        <v>10</v>
      </c>
      <c r="D20" s="13">
        <f>RawData!D20</f>
        <v>0</v>
      </c>
      <c r="E20" s="13">
        <f>RawData!E20</f>
        <v>0</v>
      </c>
      <c r="F20" s="13">
        <f>RawData!F20</f>
        <v>2.6000000000000002E-2</v>
      </c>
      <c r="G20" s="13">
        <f>RawData!G20</f>
        <v>0.24200000000000002</v>
      </c>
      <c r="H20" s="13">
        <f>RawData!H20</f>
        <v>0.80800000000000005</v>
      </c>
      <c r="I20" s="13">
        <f>RawData!I20</f>
        <v>1.2860000000000003</v>
      </c>
      <c r="J20" s="13">
        <f>RawData!J20</f>
        <v>1.3140000000000001</v>
      </c>
      <c r="K20" s="13">
        <f>RawData!K20</f>
        <v>0.99199999999999999</v>
      </c>
      <c r="L20" s="13">
        <f>RawData!L20</f>
        <v>0.64200000000000002</v>
      </c>
      <c r="M20" s="13">
        <f>RawData!M20</f>
        <v>0.47400000000000003</v>
      </c>
      <c r="N20" s="13">
        <f>RawData!N20</f>
        <v>0.33400000000000002</v>
      </c>
      <c r="O20" s="13">
        <f>RawData!O20</f>
        <v>0.31400000000000006</v>
      </c>
      <c r="P20" s="13">
        <f>RawData!P20</f>
        <v>0.35400000000000004</v>
      </c>
      <c r="Q20" s="13">
        <f>RawData!Q20</f>
        <v>0.51600000000000001</v>
      </c>
      <c r="R20" s="13">
        <f>RawData!R20</f>
        <v>0.69800000000000006</v>
      </c>
      <c r="S20" s="13">
        <f>RawData!S20</f>
        <v>0.81200000000000006</v>
      </c>
      <c r="T20" s="13">
        <f>RawData!T20</f>
        <v>1.008</v>
      </c>
      <c r="U20" s="13">
        <f>RawData!U20</f>
        <v>1.0960000000000001</v>
      </c>
      <c r="V20" s="13">
        <f>RawData!V20</f>
        <v>1.044</v>
      </c>
      <c r="W20" s="13"/>
    </row>
    <row r="21" spans="2:25" x14ac:dyDescent="0.4">
      <c r="B21" s="3"/>
      <c r="C21" s="7">
        <f>RawData!C21</f>
        <v>9</v>
      </c>
      <c r="D21" s="13">
        <f>RawData!D21</f>
        <v>0</v>
      </c>
      <c r="E21" s="13">
        <f>RawData!E21</f>
        <v>2E-3</v>
      </c>
      <c r="F21" s="13">
        <f>RawData!F21</f>
        <v>8.8000000000000009E-2</v>
      </c>
      <c r="G21" s="13">
        <f>RawData!G21</f>
        <v>0.57200000000000006</v>
      </c>
      <c r="H21" s="13">
        <f>RawData!H21</f>
        <v>1.6060000000000001</v>
      </c>
      <c r="I21" s="13">
        <f>RawData!I21</f>
        <v>2.1779999999999999</v>
      </c>
      <c r="J21" s="13">
        <f>RawData!J21</f>
        <v>2.1740000000000004</v>
      </c>
      <c r="K21" s="13">
        <f>RawData!K21</f>
        <v>1.7660000000000002</v>
      </c>
      <c r="L21" s="13">
        <f>RawData!L21</f>
        <v>1.2600000000000002</v>
      </c>
      <c r="M21" s="13">
        <f>RawData!M21</f>
        <v>0.71400000000000008</v>
      </c>
      <c r="N21" s="13">
        <f>RawData!N21</f>
        <v>0.53400000000000003</v>
      </c>
      <c r="O21" s="13">
        <f>RawData!O21</f>
        <v>0.504</v>
      </c>
      <c r="P21" s="13">
        <f>RawData!P21</f>
        <v>0.57000000000000006</v>
      </c>
      <c r="Q21" s="13">
        <f>RawData!Q21</f>
        <v>0.7320000000000001</v>
      </c>
      <c r="R21" s="13">
        <f>RawData!R21</f>
        <v>1.0180000000000002</v>
      </c>
      <c r="S21" s="13">
        <f>RawData!S21</f>
        <v>1.2140000000000002</v>
      </c>
      <c r="T21" s="13">
        <f>RawData!T21</f>
        <v>1.4260000000000002</v>
      </c>
      <c r="U21" s="13">
        <f>RawData!U21</f>
        <v>1.6179999999999999</v>
      </c>
      <c r="V21" s="13">
        <f>RawData!V21</f>
        <v>1.6280000000000003</v>
      </c>
      <c r="W21" s="13"/>
    </row>
    <row r="22" spans="2:25" x14ac:dyDescent="0.4">
      <c r="B22" s="3"/>
      <c r="C22" s="7">
        <f>RawData!C22</f>
        <v>8</v>
      </c>
      <c r="D22" s="13">
        <f>RawData!D22</f>
        <v>0</v>
      </c>
      <c r="E22" s="13">
        <f>RawData!E22</f>
        <v>1.6E-2</v>
      </c>
      <c r="F22" s="13">
        <f>RawData!F22</f>
        <v>0.32800000000000001</v>
      </c>
      <c r="G22" s="13">
        <f>RawData!G22</f>
        <v>1.4500000000000002</v>
      </c>
      <c r="H22" s="13">
        <f>RawData!H22</f>
        <v>2.8580000000000001</v>
      </c>
      <c r="I22" s="13">
        <f>RawData!I22</f>
        <v>3.778</v>
      </c>
      <c r="J22" s="13">
        <f>RawData!J22</f>
        <v>3.6160000000000005</v>
      </c>
      <c r="K22" s="13">
        <f>RawData!K22</f>
        <v>2.8180000000000005</v>
      </c>
      <c r="L22" s="13">
        <f>RawData!L22</f>
        <v>1.8640000000000001</v>
      </c>
      <c r="M22" s="13">
        <f>RawData!M22</f>
        <v>1.1619999999999999</v>
      </c>
      <c r="N22" s="13">
        <f>RawData!N22</f>
        <v>0.93800000000000017</v>
      </c>
      <c r="O22" s="13">
        <f>RawData!O22</f>
        <v>0.84600000000000009</v>
      </c>
      <c r="P22" s="13">
        <f>RawData!P22</f>
        <v>0.90800000000000014</v>
      </c>
      <c r="Q22" s="13">
        <f>RawData!Q22</f>
        <v>1.1480000000000001</v>
      </c>
      <c r="R22" s="13">
        <f>RawData!R22</f>
        <v>1.3920000000000001</v>
      </c>
      <c r="S22" s="13">
        <f>RawData!S22</f>
        <v>1.7900000000000003</v>
      </c>
      <c r="T22" s="13">
        <f>RawData!T22</f>
        <v>2.1160000000000001</v>
      </c>
      <c r="U22" s="13">
        <f>RawData!U22</f>
        <v>2.1779999999999999</v>
      </c>
      <c r="V22" s="13">
        <f>RawData!V22</f>
        <v>2.2240000000000002</v>
      </c>
      <c r="W22" s="13"/>
      <c r="Y22" s="12"/>
    </row>
    <row r="23" spans="2:25" x14ac:dyDescent="0.4">
      <c r="B23" s="3"/>
      <c r="C23" s="7">
        <f>RawData!C23</f>
        <v>7</v>
      </c>
      <c r="D23" s="13">
        <f>RawData!D23</f>
        <v>0</v>
      </c>
      <c r="E23" s="13">
        <f>RawData!E23</f>
        <v>0.10600000000000001</v>
      </c>
      <c r="F23" s="13">
        <f>RawData!F23</f>
        <v>1.0220000000000002</v>
      </c>
      <c r="G23" s="13">
        <f>RawData!G23</f>
        <v>3.0780000000000003</v>
      </c>
      <c r="H23" s="13">
        <f>RawData!H23</f>
        <v>5.032</v>
      </c>
      <c r="I23" s="13">
        <f>RawData!I23</f>
        <v>5.9920000000000009</v>
      </c>
      <c r="J23" s="13">
        <f>RawData!J23</f>
        <v>5.5140000000000002</v>
      </c>
      <c r="K23" s="13">
        <f>RawData!K23</f>
        <v>4.4240000000000004</v>
      </c>
      <c r="L23" s="13">
        <f>RawData!L23</f>
        <v>2.8620000000000001</v>
      </c>
      <c r="M23" s="13">
        <f>RawData!M23</f>
        <v>1.9000000000000004</v>
      </c>
      <c r="N23" s="13">
        <f>RawData!N23</f>
        <v>1.37</v>
      </c>
      <c r="O23" s="13">
        <f>RawData!O23</f>
        <v>1.268</v>
      </c>
      <c r="P23" s="13">
        <f>RawData!P23</f>
        <v>1.3640000000000001</v>
      </c>
      <c r="Q23" s="13">
        <f>RawData!Q23</f>
        <v>1.6880000000000002</v>
      </c>
      <c r="R23" s="13">
        <f>RawData!R23</f>
        <v>1.9700000000000002</v>
      </c>
      <c r="S23" s="13">
        <f>RawData!S23</f>
        <v>2.6420000000000003</v>
      </c>
      <c r="T23" s="13">
        <f>RawData!T23</f>
        <v>3.0140000000000002</v>
      </c>
      <c r="U23" s="13">
        <f>RawData!U23</f>
        <v>3.0720000000000005</v>
      </c>
      <c r="V23" s="13">
        <f>RawData!V23</f>
        <v>3.1060000000000003</v>
      </c>
      <c r="W23" s="13"/>
      <c r="Y23" s="12"/>
    </row>
    <row r="24" spans="2:25" x14ac:dyDescent="0.4">
      <c r="B24" s="3"/>
      <c r="C24" s="7">
        <f>RawData!C24</f>
        <v>6</v>
      </c>
      <c r="D24" s="13">
        <f>RawData!D24</f>
        <v>0</v>
      </c>
      <c r="E24" s="13">
        <f>RawData!E24</f>
        <v>0.59200000000000008</v>
      </c>
      <c r="F24" s="13">
        <f>RawData!F24</f>
        <v>2.944</v>
      </c>
      <c r="G24" s="13">
        <f>RawData!G24</f>
        <v>6.3580000000000014</v>
      </c>
      <c r="H24" s="13">
        <f>RawData!H24</f>
        <v>8.4980000000000011</v>
      </c>
      <c r="I24" s="13">
        <f>RawData!I24</f>
        <v>8.8560000000000016</v>
      </c>
      <c r="J24" s="13">
        <f>RawData!J24</f>
        <v>8.1219999999999999</v>
      </c>
      <c r="K24" s="13">
        <f>RawData!K24</f>
        <v>6.0500000000000007</v>
      </c>
      <c r="L24" s="13">
        <f>RawData!L24</f>
        <v>4.3140000000000001</v>
      </c>
      <c r="M24" s="13">
        <f>RawData!M24</f>
        <v>2.8660000000000001</v>
      </c>
      <c r="N24" s="13">
        <f>RawData!N24</f>
        <v>2.0200000000000005</v>
      </c>
      <c r="O24" s="13">
        <f>RawData!O24</f>
        <v>1.8500000000000003</v>
      </c>
      <c r="P24" s="13">
        <f>RawData!P24</f>
        <v>2.0740000000000003</v>
      </c>
      <c r="Q24" s="13">
        <f>RawData!Q24</f>
        <v>2.39</v>
      </c>
      <c r="R24" s="13">
        <f>RawData!R24</f>
        <v>3.1320000000000001</v>
      </c>
      <c r="S24" s="13">
        <f>RawData!S24</f>
        <v>3.508</v>
      </c>
      <c r="T24" s="13">
        <f>RawData!T24</f>
        <v>4.1060000000000008</v>
      </c>
      <c r="U24" s="13">
        <f>RawData!U24</f>
        <v>4.0940000000000003</v>
      </c>
      <c r="V24" s="13">
        <f>RawData!V24</f>
        <v>4.1840000000000002</v>
      </c>
      <c r="W24" s="13"/>
    </row>
    <row r="25" spans="2:25" x14ac:dyDescent="0.4">
      <c r="C25" s="7">
        <f>RawData!C25</f>
        <v>5</v>
      </c>
      <c r="D25" s="13">
        <f>RawData!D25</f>
        <v>7.8000000000000014E-2</v>
      </c>
      <c r="E25" s="13">
        <f>RawData!E25</f>
        <v>3.2780000000000005</v>
      </c>
      <c r="F25" s="13">
        <f>RawData!F25</f>
        <v>8.0039999999999996</v>
      </c>
      <c r="G25" s="13">
        <f>RawData!G25</f>
        <v>11.306000000000001</v>
      </c>
      <c r="H25" s="13">
        <f>RawData!H25</f>
        <v>12.798000000000002</v>
      </c>
      <c r="I25" s="13">
        <f>RawData!I25</f>
        <v>12.292000000000002</v>
      </c>
      <c r="J25" s="13">
        <f>RawData!J25</f>
        <v>10.850000000000001</v>
      </c>
      <c r="K25" s="13">
        <f>RawData!K25</f>
        <v>8.6460000000000008</v>
      </c>
      <c r="L25" s="13">
        <f>RawData!L25</f>
        <v>6.2880000000000003</v>
      </c>
      <c r="M25" s="13">
        <f>RawData!M25</f>
        <v>4.4280000000000008</v>
      </c>
      <c r="N25" s="13">
        <f>RawData!N25</f>
        <v>3.3960000000000004</v>
      </c>
      <c r="O25" s="13">
        <f>RawData!O25</f>
        <v>3.1080000000000005</v>
      </c>
      <c r="P25" s="13">
        <f>RawData!P25</f>
        <v>3.2460000000000004</v>
      </c>
      <c r="Q25" s="13">
        <f>RawData!Q25</f>
        <v>3.6259999999999999</v>
      </c>
      <c r="R25" s="13">
        <f>RawData!R25</f>
        <v>4.45</v>
      </c>
      <c r="S25" s="13">
        <f>RawData!S25</f>
        <v>5.0500000000000007</v>
      </c>
      <c r="T25" s="13">
        <f>RawData!T25</f>
        <v>5.3380000000000001</v>
      </c>
      <c r="U25" s="13">
        <f>RawData!U25</f>
        <v>5.7200000000000006</v>
      </c>
      <c r="V25" s="13">
        <f>RawData!V25</f>
        <v>5.588000000000001</v>
      </c>
      <c r="W25" s="13"/>
    </row>
    <row r="26" spans="2:25" x14ac:dyDescent="0.4">
      <c r="C26" s="7">
        <f>RawData!C26</f>
        <v>4</v>
      </c>
      <c r="D26" s="13">
        <f>RawData!D26</f>
        <v>3.0400000000000005</v>
      </c>
      <c r="E26" s="13">
        <f>RawData!E26</f>
        <v>12.086</v>
      </c>
      <c r="F26" s="13">
        <f>RawData!F26</f>
        <v>16.742000000000001</v>
      </c>
      <c r="G26" s="13">
        <f>RawData!G26</f>
        <v>17.542000000000002</v>
      </c>
      <c r="H26" s="13">
        <f>RawData!H26</f>
        <v>16.932000000000002</v>
      </c>
      <c r="I26" s="13">
        <f>RawData!I26</f>
        <v>15.518000000000001</v>
      </c>
      <c r="J26" s="13">
        <f>RawData!J26</f>
        <v>14.086000000000002</v>
      </c>
      <c r="K26" s="13">
        <f>RawData!K26</f>
        <v>11.820000000000002</v>
      </c>
      <c r="L26" s="13">
        <f>RawData!L26</f>
        <v>9.1000000000000014</v>
      </c>
      <c r="M26" s="13">
        <f>RawData!M26</f>
        <v>6.5920000000000005</v>
      </c>
      <c r="N26" s="13">
        <f>RawData!N26</f>
        <v>5.26</v>
      </c>
      <c r="O26" s="13">
        <f>RawData!O26</f>
        <v>4.9240000000000004</v>
      </c>
      <c r="P26" s="13">
        <f>RawData!P26</f>
        <v>5.1100000000000003</v>
      </c>
      <c r="Q26" s="13">
        <f>RawData!Q26</f>
        <v>5.8360000000000003</v>
      </c>
      <c r="R26" s="13">
        <f>RawData!R26</f>
        <v>6.5700000000000012</v>
      </c>
      <c r="S26" s="13">
        <f>RawData!S26</f>
        <v>7.2700000000000005</v>
      </c>
      <c r="T26" s="13">
        <f>RawData!T26</f>
        <v>7.4059999999999997</v>
      </c>
      <c r="U26" s="13">
        <f>RawData!U26</f>
        <v>7.5860000000000012</v>
      </c>
      <c r="V26" s="13">
        <f>RawData!V26</f>
        <v>7.5860000000000012</v>
      </c>
      <c r="W26" s="13"/>
    </row>
    <row r="27" spans="2:25" x14ac:dyDescent="0.4">
      <c r="C27" s="7">
        <f>RawData!C27</f>
        <v>3</v>
      </c>
      <c r="D27" s="13">
        <f>RawData!D27</f>
        <v>28.598000000000003</v>
      </c>
      <c r="E27" s="13">
        <f>RawData!E27</f>
        <v>29.414000000000001</v>
      </c>
      <c r="F27" s="13">
        <f>RawData!F27</f>
        <v>26.074000000000002</v>
      </c>
      <c r="G27" s="13">
        <f>RawData!G27</f>
        <v>22.694000000000003</v>
      </c>
      <c r="H27" s="13">
        <f>RawData!H27</f>
        <v>19.286000000000001</v>
      </c>
      <c r="I27" s="13">
        <f>RawData!I27</f>
        <v>17.308</v>
      </c>
      <c r="J27" s="13">
        <f>RawData!J27</f>
        <v>16.496000000000002</v>
      </c>
      <c r="K27" s="13">
        <f>RawData!K27</f>
        <v>15.344000000000001</v>
      </c>
      <c r="L27" s="13">
        <f>RawData!L27</f>
        <v>12.770000000000001</v>
      </c>
      <c r="M27" s="13">
        <f>RawData!M27</f>
        <v>10.062000000000001</v>
      </c>
      <c r="N27" s="13">
        <f>RawData!N27</f>
        <v>8.6560000000000006</v>
      </c>
      <c r="O27" s="13">
        <f>RawData!O27</f>
        <v>8.2780000000000005</v>
      </c>
      <c r="P27" s="13">
        <f>RawData!P27</f>
        <v>8.89</v>
      </c>
      <c r="Q27" s="13">
        <f>RawData!Q27</f>
        <v>9.5120000000000005</v>
      </c>
      <c r="R27" s="13">
        <f>RawData!R27</f>
        <v>10.252000000000001</v>
      </c>
      <c r="S27" s="13">
        <f>RawData!S27</f>
        <v>10.86</v>
      </c>
      <c r="T27" s="13">
        <f>RawData!T27</f>
        <v>11.042</v>
      </c>
      <c r="U27" s="13">
        <f>RawData!U27</f>
        <v>11.012</v>
      </c>
      <c r="V27" s="13">
        <f>RawData!V27</f>
        <v>10.610000000000001</v>
      </c>
      <c r="W27" s="13"/>
    </row>
    <row r="28" spans="2:25" x14ac:dyDescent="0.4">
      <c r="C28" s="7">
        <f>RawData!C28</f>
        <v>2</v>
      </c>
      <c r="D28" s="13">
        <f>RawData!D28</f>
        <v>54.618000000000002</v>
      </c>
      <c r="E28" s="13">
        <f>RawData!E28</f>
        <v>36.173999999999999</v>
      </c>
      <c r="F28" s="13">
        <f>RawData!F28</f>
        <v>26.972000000000001</v>
      </c>
      <c r="G28" s="13">
        <f>RawData!G28</f>
        <v>21.045999999999999</v>
      </c>
      <c r="H28" s="13">
        <f>RawData!H28</f>
        <v>17.228000000000002</v>
      </c>
      <c r="I28" s="13">
        <f>RawData!I28</f>
        <v>16.198</v>
      </c>
      <c r="J28" s="13">
        <f>RawData!J28</f>
        <v>16.714000000000002</v>
      </c>
      <c r="K28" s="13">
        <f>RawData!K28</f>
        <v>17.87</v>
      </c>
      <c r="L28" s="13">
        <f>RawData!L28</f>
        <v>16.978000000000002</v>
      </c>
      <c r="M28" s="13">
        <f>RawData!M28</f>
        <v>15.608000000000002</v>
      </c>
      <c r="N28" s="13">
        <f>RawData!N28</f>
        <v>14.586000000000002</v>
      </c>
      <c r="O28" s="13">
        <f>RawData!O28</f>
        <v>14.696000000000002</v>
      </c>
      <c r="P28" s="13">
        <f>RawData!P28</f>
        <v>15.290000000000001</v>
      </c>
      <c r="Q28" s="13">
        <f>RawData!Q28</f>
        <v>16.218000000000004</v>
      </c>
      <c r="R28" s="13">
        <f>RawData!R28</f>
        <v>16.406000000000002</v>
      </c>
      <c r="S28" s="13">
        <f>RawData!S28</f>
        <v>16.5</v>
      </c>
      <c r="T28" s="13">
        <f>RawData!T28</f>
        <v>16.446000000000002</v>
      </c>
      <c r="U28" s="13">
        <f>RawData!U28</f>
        <v>16.146000000000001</v>
      </c>
      <c r="V28" s="13">
        <f>RawData!V28</f>
        <v>16.076000000000001</v>
      </c>
      <c r="W28" s="13"/>
    </row>
    <row r="29" spans="2:25" x14ac:dyDescent="0.4">
      <c r="C29" s="7">
        <f>RawData!C29</f>
        <v>1</v>
      </c>
      <c r="D29" s="13">
        <f>RawData!D29</f>
        <v>13.432000000000002</v>
      </c>
      <c r="E29" s="13">
        <f>RawData!E29</f>
        <v>16.556000000000001</v>
      </c>
      <c r="F29" s="13">
        <f>RawData!F29</f>
        <v>14.811999999999999</v>
      </c>
      <c r="G29" s="13">
        <f>RawData!G29</f>
        <v>12.162000000000001</v>
      </c>
      <c r="H29" s="13">
        <f>RawData!H29</f>
        <v>10.694000000000001</v>
      </c>
      <c r="I29" s="13">
        <f>RawData!I29</f>
        <v>10.986000000000001</v>
      </c>
      <c r="J29" s="13">
        <f>RawData!J29</f>
        <v>12.976000000000001</v>
      </c>
      <c r="K29" s="13">
        <f>RawData!K29</f>
        <v>16.438000000000002</v>
      </c>
      <c r="L29" s="13">
        <f>RawData!L29</f>
        <v>20.570000000000004</v>
      </c>
      <c r="M29" s="13">
        <f>RawData!M29</f>
        <v>22.526000000000003</v>
      </c>
      <c r="N29" s="13">
        <f>RawData!N29</f>
        <v>23.814</v>
      </c>
      <c r="O29" s="13">
        <f>RawData!O29</f>
        <v>24.194000000000003</v>
      </c>
      <c r="P29" s="13">
        <f>RawData!P29</f>
        <v>24.64</v>
      </c>
      <c r="Q29" s="13">
        <f>RawData!Q29</f>
        <v>24.522000000000002</v>
      </c>
      <c r="R29" s="13">
        <f>RawData!R29</f>
        <v>23.788</v>
      </c>
      <c r="S29" s="13">
        <f>RawData!S29</f>
        <v>22.894000000000002</v>
      </c>
      <c r="T29" s="13">
        <f>RawData!T29</f>
        <v>21.916000000000004</v>
      </c>
      <c r="U29" s="13">
        <f>RawData!U29</f>
        <v>21.506000000000004</v>
      </c>
      <c r="V29" s="13">
        <f>RawData!V29</f>
        <v>21.396000000000001</v>
      </c>
      <c r="W29" s="13"/>
    </row>
    <row r="30" spans="2:25" x14ac:dyDescent="0.4">
      <c r="C30" s="7">
        <f>RawData!C30</f>
        <v>0</v>
      </c>
      <c r="D30" s="13">
        <f>RawData!D30</f>
        <v>0.23400000000000001</v>
      </c>
      <c r="E30" s="13">
        <f>RawData!E30</f>
        <v>1.744</v>
      </c>
      <c r="F30" s="13">
        <f>RawData!F30</f>
        <v>2.8540000000000001</v>
      </c>
      <c r="G30" s="13">
        <f>RawData!G30</f>
        <v>3.1720000000000006</v>
      </c>
      <c r="H30" s="13">
        <f>RawData!H30</f>
        <v>3.3039999999999998</v>
      </c>
      <c r="I30" s="13">
        <f>RawData!I30</f>
        <v>3.9220000000000006</v>
      </c>
      <c r="J30" s="13">
        <f>RawData!J30</f>
        <v>5.92</v>
      </c>
      <c r="K30" s="13">
        <f>RawData!K30</f>
        <v>10.174000000000001</v>
      </c>
      <c r="L30" s="13">
        <f>RawData!L30</f>
        <v>16.476000000000003</v>
      </c>
      <c r="M30" s="13">
        <f>RawData!M30</f>
        <v>22.628</v>
      </c>
      <c r="N30" s="13">
        <f>RawData!N30</f>
        <v>25.648000000000003</v>
      </c>
      <c r="O30" s="13">
        <f>RawData!O30</f>
        <v>26.85</v>
      </c>
      <c r="P30" s="13">
        <f>RawData!P30</f>
        <v>25.86</v>
      </c>
      <c r="Q30" s="13">
        <f>RawData!Q30</f>
        <v>23.944000000000003</v>
      </c>
      <c r="R30" s="13">
        <f>RawData!R30</f>
        <v>21.944000000000003</v>
      </c>
      <c r="S30" s="13">
        <f>RawData!S30</f>
        <v>19.736000000000001</v>
      </c>
      <c r="T30" s="13">
        <f>RawData!T30</f>
        <v>18.788</v>
      </c>
      <c r="U30" s="13">
        <f>RawData!U30</f>
        <v>18.548000000000002</v>
      </c>
      <c r="V30" s="13">
        <f>RawData!V30</f>
        <v>18.854000000000003</v>
      </c>
      <c r="W30" s="13"/>
    </row>
    <row r="31" spans="2:25" x14ac:dyDescent="0.4">
      <c r="C31" s="7">
        <f>RawData!C31</f>
        <v>-1</v>
      </c>
      <c r="D31" s="13">
        <f>RawData!D31</f>
        <v>0</v>
      </c>
      <c r="E31" s="13">
        <f>RawData!E31</f>
        <v>3.2000000000000001E-2</v>
      </c>
      <c r="F31" s="13">
        <f>RawData!F31</f>
        <v>0.13</v>
      </c>
      <c r="G31" s="13">
        <f>RawData!G31</f>
        <v>0.23400000000000001</v>
      </c>
      <c r="H31" s="13">
        <f>RawData!H31</f>
        <v>0.30199999999999999</v>
      </c>
      <c r="I31" s="13">
        <f>RawData!I31</f>
        <v>0.44800000000000006</v>
      </c>
      <c r="J31" s="13">
        <f>RawData!J31</f>
        <v>0.90000000000000013</v>
      </c>
      <c r="K31" s="13">
        <f>RawData!K31</f>
        <v>2.3780000000000001</v>
      </c>
      <c r="L31" s="13">
        <f>RawData!L31</f>
        <v>5.46</v>
      </c>
      <c r="M31" s="13">
        <f>RawData!M31</f>
        <v>8.9100000000000019</v>
      </c>
      <c r="N31" s="13">
        <f>RawData!N31</f>
        <v>10.856</v>
      </c>
      <c r="O31" s="13">
        <f>RawData!O31</f>
        <v>10.698</v>
      </c>
      <c r="P31" s="13">
        <f>RawData!P31</f>
        <v>9.588000000000001</v>
      </c>
      <c r="Q31" s="13">
        <f>RawData!Q31</f>
        <v>8.0080000000000009</v>
      </c>
      <c r="R31" s="13">
        <f>RawData!R31</f>
        <v>6.5700000000000012</v>
      </c>
      <c r="S31" s="13">
        <f>RawData!S31</f>
        <v>5.8080000000000007</v>
      </c>
      <c r="T31" s="13">
        <f>RawData!T31</f>
        <v>5.3560000000000008</v>
      </c>
      <c r="U31" s="13">
        <f>RawData!U31</f>
        <v>5.1920000000000002</v>
      </c>
      <c r="V31" s="13">
        <f>RawData!V31</f>
        <v>5.3940000000000001</v>
      </c>
      <c r="W31" s="13"/>
    </row>
    <row r="32" spans="2:25" x14ac:dyDescent="0.4">
      <c r="C32" s="7">
        <f>RawData!C32</f>
        <v>-2</v>
      </c>
      <c r="D32" s="13">
        <f>RawData!D32</f>
        <v>0</v>
      </c>
      <c r="E32" s="13">
        <f>RawData!E32</f>
        <v>0</v>
      </c>
      <c r="F32" s="13">
        <f>RawData!F32</f>
        <v>0</v>
      </c>
      <c r="G32" s="13">
        <f>RawData!G32</f>
        <v>2E-3</v>
      </c>
      <c r="H32" s="13">
        <f>RawData!H32</f>
        <v>4.0000000000000001E-3</v>
      </c>
      <c r="I32" s="13">
        <f>RawData!I32</f>
        <v>1.8000000000000002E-2</v>
      </c>
      <c r="J32" s="13">
        <f>RawData!J32</f>
        <v>4.5999999999999999E-2</v>
      </c>
      <c r="K32" s="13">
        <f>RawData!K32</f>
        <v>0.17600000000000002</v>
      </c>
      <c r="L32" s="13">
        <f>RawData!L32</f>
        <v>0.6140000000000001</v>
      </c>
      <c r="M32" s="13">
        <f>RawData!M32</f>
        <v>1.4400000000000002</v>
      </c>
      <c r="N32" s="13">
        <f>RawData!N32</f>
        <v>1.9239999999999999</v>
      </c>
      <c r="O32" s="13">
        <f>RawData!O32</f>
        <v>1.8680000000000003</v>
      </c>
      <c r="P32" s="13">
        <f>RawData!P32</f>
        <v>1.4860000000000002</v>
      </c>
      <c r="Q32" s="13">
        <f>RawData!Q32</f>
        <v>1.1180000000000001</v>
      </c>
      <c r="R32" s="13">
        <f>RawData!R32</f>
        <v>0.83</v>
      </c>
      <c r="S32" s="13">
        <f>RawData!S32</f>
        <v>0.64</v>
      </c>
      <c r="T32" s="13">
        <f>RawData!T32</f>
        <v>0.54200000000000004</v>
      </c>
      <c r="U32" s="13">
        <f>RawData!U32</f>
        <v>0.58600000000000008</v>
      </c>
      <c r="V32" s="13">
        <f>RawData!V32</f>
        <v>0.63600000000000001</v>
      </c>
      <c r="W32" s="13"/>
    </row>
    <row r="33" spans="3:23" x14ac:dyDescent="0.4">
      <c r="C33" s="7">
        <f>RawData!C33</f>
        <v>-3</v>
      </c>
      <c r="D33" s="14">
        <f>RawData!D33</f>
        <v>0</v>
      </c>
      <c r="E33" s="14">
        <f>RawData!E33</f>
        <v>0</v>
      </c>
      <c r="F33" s="14">
        <f>RawData!F33</f>
        <v>0</v>
      </c>
      <c r="G33" s="14">
        <f>RawData!G33</f>
        <v>0</v>
      </c>
      <c r="H33" s="14">
        <f>RawData!H33</f>
        <v>0</v>
      </c>
      <c r="I33" s="14">
        <f>RawData!I33</f>
        <v>0</v>
      </c>
      <c r="J33" s="14">
        <f>RawData!J33</f>
        <v>0</v>
      </c>
      <c r="K33" s="14">
        <f>RawData!K33</f>
        <v>8.0000000000000002E-3</v>
      </c>
      <c r="L33" s="14">
        <f>RawData!L33</f>
        <v>4.4000000000000004E-2</v>
      </c>
      <c r="M33" s="14">
        <f>RawData!M33</f>
        <v>0.15</v>
      </c>
      <c r="N33" s="14">
        <f>RawData!N33</f>
        <v>0.21200000000000002</v>
      </c>
      <c r="O33" s="14">
        <f>RawData!O33</f>
        <v>0.20600000000000002</v>
      </c>
      <c r="P33" s="14">
        <f>RawData!P33</f>
        <v>0.16400000000000001</v>
      </c>
      <c r="Q33" s="14">
        <f>RawData!Q33</f>
        <v>0.1</v>
      </c>
      <c r="R33" s="14">
        <f>RawData!R33</f>
        <v>8.2000000000000003E-2</v>
      </c>
      <c r="S33" s="14">
        <f>RawData!S33</f>
        <v>6.0000000000000005E-2</v>
      </c>
      <c r="T33" s="14">
        <f>RawData!T33</f>
        <v>5.6000000000000008E-2</v>
      </c>
      <c r="U33" s="14">
        <f>RawData!U33</f>
        <v>0.05</v>
      </c>
      <c r="V33" s="14">
        <f>RawData!V33</f>
        <v>5.3999999999999999E-2</v>
      </c>
      <c r="W33" s="14"/>
    </row>
    <row r="34" spans="3:23" x14ac:dyDescent="0.4">
      <c r="C34" s="7">
        <f>RawData!C34</f>
        <v>-4</v>
      </c>
      <c r="D34" s="14">
        <f>RawData!D34</f>
        <v>0</v>
      </c>
      <c r="E34" s="14">
        <f>RawData!E34</f>
        <v>0</v>
      </c>
      <c r="F34" s="14">
        <f>RawData!F34</f>
        <v>0</v>
      </c>
      <c r="G34" s="14">
        <f>RawData!G34</f>
        <v>0</v>
      </c>
      <c r="H34" s="14">
        <f>RawData!H34</f>
        <v>0</v>
      </c>
      <c r="I34" s="14">
        <f>RawData!I34</f>
        <v>0</v>
      </c>
      <c r="J34" s="14">
        <f>RawData!J34</f>
        <v>0</v>
      </c>
      <c r="K34" s="14">
        <f>RawData!K34</f>
        <v>0</v>
      </c>
      <c r="L34" s="14">
        <f>RawData!L34</f>
        <v>8.0000000000000002E-3</v>
      </c>
      <c r="M34" s="14">
        <f>RawData!M34</f>
        <v>1.8000000000000002E-2</v>
      </c>
      <c r="N34" s="14">
        <f>RawData!N34</f>
        <v>3.2000000000000001E-2</v>
      </c>
      <c r="O34" s="14">
        <f>RawData!O34</f>
        <v>3.4000000000000002E-2</v>
      </c>
      <c r="P34" s="14">
        <f>RawData!P34</f>
        <v>0.01</v>
      </c>
      <c r="Q34" s="14">
        <f>RawData!Q34</f>
        <v>1.4000000000000002E-2</v>
      </c>
      <c r="R34" s="14">
        <f>RawData!R34</f>
        <v>8.0000000000000002E-3</v>
      </c>
      <c r="S34" s="14">
        <f>RawData!S34</f>
        <v>6.000000000000001E-3</v>
      </c>
      <c r="T34" s="14">
        <f>RawData!T34</f>
        <v>2E-3</v>
      </c>
      <c r="U34" s="14">
        <f>RawData!U34</f>
        <v>0</v>
      </c>
      <c r="V34" s="14">
        <f>RawData!V34</f>
        <v>4.0000000000000001E-3</v>
      </c>
      <c r="W34" s="14"/>
    </row>
    <row r="35" spans="3:23" x14ac:dyDescent="0.4">
      <c r="C35" s="7">
        <f>RawData!C35</f>
        <v>-5</v>
      </c>
      <c r="D35" s="14">
        <f>RawData!D35</f>
        <v>0</v>
      </c>
      <c r="E35" s="14">
        <f>RawData!E35</f>
        <v>0</v>
      </c>
      <c r="F35" s="14">
        <f>RawData!F35</f>
        <v>0</v>
      </c>
      <c r="G35" s="14">
        <f>RawData!G35</f>
        <v>0</v>
      </c>
      <c r="H35" s="14">
        <f>RawData!H35</f>
        <v>0</v>
      </c>
      <c r="I35" s="14">
        <f>RawData!I35</f>
        <v>0</v>
      </c>
      <c r="J35" s="14">
        <f>RawData!J35</f>
        <v>0</v>
      </c>
      <c r="K35" s="14">
        <f>RawData!K35</f>
        <v>0</v>
      </c>
      <c r="L35" s="14">
        <f>RawData!L35</f>
        <v>0</v>
      </c>
      <c r="M35" s="14">
        <f>RawData!M35</f>
        <v>4.0000000000000001E-3</v>
      </c>
      <c r="N35" s="14">
        <f>RawData!N35</f>
        <v>4.0000000000000001E-3</v>
      </c>
      <c r="O35" s="14">
        <f>RawData!O35</f>
        <v>2E-3</v>
      </c>
      <c r="P35" s="14">
        <f>RawData!P35</f>
        <v>0</v>
      </c>
      <c r="Q35" s="14">
        <f>RawData!Q35</f>
        <v>0</v>
      </c>
      <c r="R35" s="14">
        <f>RawData!R35</f>
        <v>2E-3</v>
      </c>
      <c r="S35" s="14">
        <f>RawData!S35</f>
        <v>0</v>
      </c>
      <c r="T35" s="14">
        <f>RawData!T35</f>
        <v>0</v>
      </c>
      <c r="U35" s="14">
        <f>RawData!U35</f>
        <v>0</v>
      </c>
      <c r="V35" s="14">
        <f>RawData!V35</f>
        <v>0</v>
      </c>
      <c r="W35" s="14"/>
    </row>
    <row r="36" spans="3:23" x14ac:dyDescent="0.4">
      <c r="C36" s="7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3:23" x14ac:dyDescent="0.4">
      <c r="C37" s="7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3:23" x14ac:dyDescent="0.4">
      <c r="C38" s="7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3:23" x14ac:dyDescent="0.4">
      <c r="C39" s="7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3:23" x14ac:dyDescent="0.4">
      <c r="C40" s="7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3:23" x14ac:dyDescent="0.4">
      <c r="C41" s="7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3:23" x14ac:dyDescent="0.4"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3:23" x14ac:dyDescent="0.4"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3:23" x14ac:dyDescent="0.4"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3:23" x14ac:dyDescent="0.4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3:23" x14ac:dyDescent="0.4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3:23" x14ac:dyDescent="0.4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3:23" x14ac:dyDescent="0.4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453D6-C834-4A21-B50C-8B61376AA0D8}">
  <dimension ref="A3:E33"/>
  <sheetViews>
    <sheetView tabSelected="1" workbookViewId="0">
      <selection activeCell="E3" sqref="E3:E33"/>
    </sheetView>
  </sheetViews>
  <sheetFormatPr defaultRowHeight="15" x14ac:dyDescent="0.4"/>
  <cols>
    <col min="1" max="16384" width="9.06640625" style="15"/>
  </cols>
  <sheetData>
    <row r="3" spans="1:5" x14ac:dyDescent="0.4">
      <c r="A3" s="15" t="s">
        <v>13</v>
      </c>
      <c r="D3" s="13">
        <f>MAX(Summary!V10:V35)</f>
        <v>21.396000000000001</v>
      </c>
      <c r="E3" s="13">
        <v>21.524000000000001</v>
      </c>
    </row>
    <row r="4" spans="1:5" x14ac:dyDescent="0.4">
      <c r="A4" s="15" t="s">
        <v>12</v>
      </c>
      <c r="D4" s="15">
        <f>_xlfn.XLOOKUP(D3,Summary!V10:V35,Summary!C10:C35,"Data not found",0)</f>
        <v>1</v>
      </c>
      <c r="E4" s="15">
        <v>1</v>
      </c>
    </row>
    <row r="5" spans="1:5" x14ac:dyDescent="0.4">
      <c r="A5" s="15" t="s">
        <v>11</v>
      </c>
      <c r="D5" s="15">
        <f>D4+1</f>
        <v>2</v>
      </c>
      <c r="E5" s="15">
        <v>2</v>
      </c>
    </row>
    <row r="8" spans="1:5" x14ac:dyDescent="0.4">
      <c r="A8" s="15" t="s">
        <v>14</v>
      </c>
      <c r="D8" s="13">
        <f>_xlfn.XLOOKUP(1,Summary!C$10:C$35,Summary!G$10:G$35, "Not found",0)</f>
        <v>12.162000000000001</v>
      </c>
      <c r="E8" s="13">
        <v>13.187999999999999</v>
      </c>
    </row>
    <row r="9" spans="1:5" x14ac:dyDescent="0.4">
      <c r="A9" s="15" t="s">
        <v>15</v>
      </c>
      <c r="D9" s="13">
        <f>_xlfn.XLOOKUP(-1,Summary!C$10:C$40,Summary!G$10:G$40, "Not found",0)</f>
        <v>0.23400000000000001</v>
      </c>
      <c r="E9" s="13">
        <v>0.26800000000000002</v>
      </c>
    </row>
    <row r="10" spans="1:5" x14ac:dyDescent="0.4">
      <c r="A10" s="15" t="s">
        <v>16</v>
      </c>
      <c r="D10" s="13">
        <f>_xlfn.XLOOKUP(-2,Summary!C$10:C$40,Summary!G$10:G$40, "Not found",0)</f>
        <v>2E-3</v>
      </c>
      <c r="E10" s="13">
        <v>2E-3</v>
      </c>
    </row>
    <row r="11" spans="1:5" x14ac:dyDescent="0.4">
      <c r="D11" s="13">
        <f>_xlfn.XLOOKUP(-3,Summary!C$10:C$40,Summary!G$10:G$40, "Not found",0)</f>
        <v>0</v>
      </c>
      <c r="E11" s="13">
        <v>0</v>
      </c>
    </row>
    <row r="12" spans="1:5" x14ac:dyDescent="0.4">
      <c r="D12" s="13">
        <f>_xlfn.XLOOKUP(-4,Summary!C$10:C$40,Summary!G$10:G$40, "Not found",0)</f>
        <v>0</v>
      </c>
      <c r="E12" s="13">
        <v>0</v>
      </c>
    </row>
    <row r="13" spans="1:5" x14ac:dyDescent="0.4">
      <c r="A13" s="15" t="s">
        <v>17</v>
      </c>
      <c r="D13" s="13">
        <f>SUM(D9:D12)</f>
        <v>0.23600000000000002</v>
      </c>
      <c r="E13" s="13">
        <v>0.27</v>
      </c>
    </row>
    <row r="17" spans="1:5" x14ac:dyDescent="0.4">
      <c r="A17" s="15" t="s">
        <v>27</v>
      </c>
      <c r="D17" s="15" t="s">
        <v>38</v>
      </c>
      <c r="E17" s="15" t="s">
        <v>34</v>
      </c>
    </row>
    <row r="24" spans="1:5" x14ac:dyDescent="0.4">
      <c r="A24" s="15" t="s">
        <v>25</v>
      </c>
      <c r="D24" s="15" t="s">
        <v>36</v>
      </c>
      <c r="E24" s="15" t="s">
        <v>32</v>
      </c>
    </row>
    <row r="25" spans="1:5" x14ac:dyDescent="0.4">
      <c r="A25" s="15" t="s">
        <v>26</v>
      </c>
      <c r="D25" s="15" t="s">
        <v>37</v>
      </c>
      <c r="E25" s="15" t="s">
        <v>33</v>
      </c>
    </row>
    <row r="27" spans="1:5" x14ac:dyDescent="0.4">
      <c r="A27" s="15" t="s">
        <v>22</v>
      </c>
      <c r="D27" s="15" t="s">
        <v>35</v>
      </c>
      <c r="E27" s="15" t="s">
        <v>30</v>
      </c>
    </row>
    <row r="28" spans="1:5" x14ac:dyDescent="0.4">
      <c r="A28" s="15" t="s">
        <v>23</v>
      </c>
      <c r="D28" s="15" t="s">
        <v>31</v>
      </c>
      <c r="E28" s="15" t="s">
        <v>31</v>
      </c>
    </row>
    <row r="29" spans="1:5" x14ac:dyDescent="0.4">
      <c r="A29" s="15" t="s">
        <v>24</v>
      </c>
      <c r="D29" s="15" t="s">
        <v>35</v>
      </c>
      <c r="E29" s="15" t="s">
        <v>30</v>
      </c>
    </row>
    <row r="31" spans="1:5" x14ac:dyDescent="0.4">
      <c r="A31" s="15" t="s">
        <v>19</v>
      </c>
      <c r="D31" s="15">
        <v>3.4740000000000002</v>
      </c>
      <c r="E31" s="15">
        <v>3.2639999999999998</v>
      </c>
    </row>
    <row r="32" spans="1:5" x14ac:dyDescent="0.4">
      <c r="A32" s="15" t="s">
        <v>20</v>
      </c>
      <c r="D32" s="15">
        <v>4.6900000000000004</v>
      </c>
      <c r="E32" s="15">
        <v>4.5149999999999997</v>
      </c>
    </row>
    <row r="33" spans="1:5" x14ac:dyDescent="0.4">
      <c r="A33" s="15" t="s">
        <v>21</v>
      </c>
      <c r="D33" s="15">
        <v>1.2160000000000002</v>
      </c>
      <c r="E33" s="15">
        <v>1.2509999999999999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Summary</vt:lpstr>
      <vt:lpstr>LinkedData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2026-03-20T18:13:34Z</dcterms:created>
  <dcterms:modified xsi:type="dcterms:W3CDTF">2026-03-20T18:13:34Z</dcterms:modified>
</cp:coreProperties>
</file>